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6731"/>
  <workbookPr codeName="ThisWorkbook" defaultThemeVersion="166925"/>
  <bookViews>
    <workbookView xWindow="-120" yWindow="-120" windowWidth="23280" windowHeight="14880"/>
  </bookViews>
  <sheets>
    <sheet name="Sources and Notes" sheetId="14" r:id="rId1"/>
    <sheet name="Age" sheetId="8" r:id="rId2"/>
    <sheet name="Age UK loneliness (Age UK 2015)" sheetId="12" r:id="rId3"/>
    <sheet name="Attendance Allowance" sheetId="1" r:id="rId4"/>
    <sheet name="Car availability" sheetId="6" r:id="rId5"/>
    <sheet name="Disabled" sheetId="9" r:id="rId6"/>
    <sheet name="Divorced" sheetId="15" r:id="rId7"/>
    <sheet name="General health" sheetId="5" r:id="rId8"/>
    <sheet name="IMD" sheetId="11" r:id="rId9"/>
    <sheet name="Lives alone" sheetId="10" r:id="rId10"/>
    <sheet name="Pension credit" sheetId="7" r:id="rId11"/>
    <sheet name="Poorer pensioners" sheetId="2" r:id="rId12"/>
    <sheet name="Unpaid care" sheetId="4" r:id="rId13"/>
    <sheet name="Widowed" sheetId="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comment="" localSheetId="6" hidden="1">Divorced!$A$1:$H$189</definedName>
    <definedName name="_xlnm._FilterDatabase" comment="" localSheetId="13" hidden="1">Widowed!$A$1:$H$189</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<sst xmlns="http://schemas.openxmlformats.org/spreadsheetml/2006/main" uniqueCount="172" count="12954">
  <si>
    <t>Blacon</t>
  </si>
  <si>
    <t>Central &amp; Grange</t>
  </si>
  <si>
    <t>Chester City &amp; the Garden Quarter</t>
  </si>
  <si>
    <t>Christleton &amp; Huntington</t>
  </si>
  <si>
    <t>Davenham, Moulton &amp; Kingsmead</t>
  </si>
  <si>
    <t>Farndon</t>
  </si>
  <si>
    <t>Frodsham</t>
  </si>
  <si>
    <t>Gowy Rural</t>
  </si>
  <si>
    <t>Great Boughton</t>
  </si>
  <si>
    <t>Handbridge Park</t>
  </si>
  <si>
    <t>Hartford &amp; Greenbank</t>
  </si>
  <si>
    <t>Helsby</t>
  </si>
  <si>
    <t>Lache</t>
  </si>
  <si>
    <t>Ledsham &amp; Manor</t>
  </si>
  <si>
    <t>Little Neston</t>
  </si>
  <si>
    <t>Malpas</t>
  </si>
  <si>
    <t>Marbury</t>
  </si>
  <si>
    <t>Neston</t>
  </si>
  <si>
    <t>Netherpool</t>
  </si>
  <si>
    <t>Newton &amp; Hoole</t>
  </si>
  <si>
    <t>Northwich Leftwich</t>
  </si>
  <si>
    <t>Northwich Winnington &amp; Castle</t>
  </si>
  <si>
    <t>Northwich Witton</t>
  </si>
  <si>
    <t>Parkgate</t>
  </si>
  <si>
    <t>Rudheath</t>
  </si>
  <si>
    <t>Sandstone</t>
  </si>
  <si>
    <t>Saughall &amp; Mollington</t>
  </si>
  <si>
    <t>Shakerley</t>
  </si>
  <si>
    <t>Strawberry</t>
  </si>
  <si>
    <t>Sutton Villages</t>
  </si>
  <si>
    <t>Tarporley</t>
  </si>
  <si>
    <t>Tarvin &amp; Kelsall</t>
  </si>
  <si>
    <t>Tattenhall</t>
  </si>
  <si>
    <t>Upton</t>
  </si>
  <si>
    <t>Weaver &amp; Cuddington</t>
  </si>
  <si>
    <t>Westminster</t>
  </si>
  <si>
    <t>Whitby Groves</t>
  </si>
  <si>
    <t>Whitby Park</t>
  </si>
  <si>
    <t>Willaston &amp; Thornton</t>
  </si>
  <si>
    <t>Winsford Dene</t>
  </si>
  <si>
    <t>Winsford Gravel</t>
  </si>
  <si>
    <t>Winsford Over &amp; Verdin</t>
  </si>
  <si>
    <t>Winsford Swanlow</t>
  </si>
  <si>
    <t>Winsford Wharton</t>
  </si>
  <si>
    <t>Wolverham</t>
  </si>
  <si>
    <t>Number</t>
  </si>
  <si>
    <t>Group</t>
  </si>
  <si>
    <t>Aged 85 years and over</t>
  </si>
  <si>
    <t>Aged 75 to 84 years</t>
  </si>
  <si>
    <t>Aged 65 to 74 years</t>
  </si>
  <si>
    <t>E05012209</t>
  </si>
  <si>
    <t>E05012210</t>
  </si>
  <si>
    <t>E05012211</t>
  </si>
  <si>
    <t>E05012212</t>
  </si>
  <si>
    <t>E05012213</t>
  </si>
  <si>
    <t>E05012214</t>
  </si>
  <si>
    <t>E05012215</t>
  </si>
  <si>
    <t>E05012216</t>
  </si>
  <si>
    <t>E05012217</t>
  </si>
  <si>
    <t>E05012218</t>
  </si>
  <si>
    <t>E05012219</t>
  </si>
  <si>
    <t>E05012220</t>
  </si>
  <si>
    <t>E05012221</t>
  </si>
  <si>
    <t>E05012222</t>
  </si>
  <si>
    <t>E05012223</t>
  </si>
  <si>
    <t>E05012224</t>
  </si>
  <si>
    <t>E05012225</t>
  </si>
  <si>
    <t>E05012226</t>
  </si>
  <si>
    <t>E05012227</t>
  </si>
  <si>
    <t>E05012228</t>
  </si>
  <si>
    <t>E05012229</t>
  </si>
  <si>
    <t>E05012230</t>
  </si>
  <si>
    <t>E05012231</t>
  </si>
  <si>
    <t>E05012232</t>
  </si>
  <si>
    <t>E05012233</t>
  </si>
  <si>
    <t>E05012234</t>
  </si>
  <si>
    <t>E05012235</t>
  </si>
  <si>
    <t>E05012236</t>
  </si>
  <si>
    <t>E05012237</t>
  </si>
  <si>
    <t>E05012238</t>
  </si>
  <si>
    <t>E05012239</t>
  </si>
  <si>
    <t>E05012240</t>
  </si>
  <si>
    <t>E05012241</t>
  </si>
  <si>
    <t>E05012242</t>
  </si>
  <si>
    <t>E05012243</t>
  </si>
  <si>
    <t>E05012244</t>
  </si>
  <si>
    <t>E05012245</t>
  </si>
  <si>
    <t>E05012246</t>
  </si>
  <si>
    <t>E05012247</t>
  </si>
  <si>
    <t>E05012248</t>
  </si>
  <si>
    <t>E05012249</t>
  </si>
  <si>
    <t>E05012250</t>
  </si>
  <si>
    <t>E05012251</t>
  </si>
  <si>
    <t>E05012252</t>
  </si>
  <si>
    <t>E05012253</t>
  </si>
  <si>
    <t>Ward code</t>
  </si>
  <si>
    <t>Ward name</t>
  </si>
  <si>
    <t>Measure</t>
  </si>
  <si>
    <t>Percentage</t>
  </si>
  <si>
    <t>Base for percentage</t>
  </si>
  <si>
    <t>Attendance Allowance</t>
  </si>
  <si>
    <t>Aged 65 to 74</t>
  </si>
  <si>
    <t>Aged 75 to 84</t>
  </si>
  <si>
    <t>Aged 85 and over</t>
  </si>
  <si>
    <t>Cheshire West &amp; Chester</t>
  </si>
  <si>
    <t>National</t>
  </si>
  <si>
    <t>England</t>
  </si>
  <si>
    <t>CW&amp;C</t>
  </si>
  <si>
    <t>Population classed as poorer pensioners</t>
  </si>
  <si>
    <t>Acorn group - poorer pensioners</t>
  </si>
  <si>
    <t>Postcodes</t>
  </si>
  <si>
    <t>UK</t>
  </si>
  <si>
    <t>Aged 55 to 64</t>
  </si>
  <si>
    <t>Marital Status - Divorced or civil partnership dissolved</t>
  </si>
  <si>
    <t>Marital Status - Widowed or surviving civil partnership partner</t>
  </si>
  <si>
    <t>England &amp; Wales</t>
  </si>
  <si>
    <t>Unpaid care - Provides unpaid care</t>
  </si>
  <si>
    <t>Aged 55 to 64 years</t>
  </si>
  <si>
    <t>Unpaid care - Provides 20 or more hours of unpaid care a week</t>
  </si>
  <si>
    <t>General health - very bad or bad</t>
  </si>
  <si>
    <t>Car availability - no car or van in household</t>
  </si>
  <si>
    <t>Pension credit</t>
  </si>
  <si>
    <t>Population aged 55 to 64</t>
  </si>
  <si>
    <t>Population</t>
  </si>
  <si>
    <t>Total population</t>
  </si>
  <si>
    <t>Population aged 65 to 74</t>
  </si>
  <si>
    <t>Population aged 75 to 84</t>
  </si>
  <si>
    <t>Population aged 85 and over</t>
  </si>
  <si>
    <t>Population aged 55 and over</t>
  </si>
  <si>
    <t>Population aged 65 and over</t>
  </si>
  <si>
    <t>Population aged 75 and over</t>
  </si>
  <si>
    <t>Disabled</t>
  </si>
  <si>
    <t>Single person household</t>
  </si>
  <si>
    <t>Index of Multiple Deprivation (IMD) - top 20% deprived neighbourhoods in England</t>
  </si>
  <si>
    <t>Income deprivation affecting older people (IMD) - top 20% deprived neighbourhoods in England</t>
  </si>
  <si>
    <t>Aged 65 and over</t>
  </si>
  <si>
    <t>Predicted areas with highest levels of loneliness (top 20%) (Age UK, 2015)</t>
  </si>
  <si>
    <t xml:space="preserve">England </t>
  </si>
  <si>
    <t>Notes</t>
  </si>
  <si>
    <t>Source</t>
  </si>
  <si>
    <t>Data downloaded from Stat-Xplore (https://stat-xplore.dwp.gov.uk/webapi/jsf/login.xhtml).  DWP applies statistical disclosure control to Attendance Allowance tables to avoid the release of confidential data.  Totals may not sum due to the disclosure control applied.</t>
  </si>
  <si>
    <t xml:space="preserve">Department for Work and Pensions </t>
  </si>
  <si>
    <t>Data was built using the Office for National Statistics (ONS) tool to 'create a custom dataset'.   The ONS used statistical disclosure methods to ensure confidentiality of individuals in census results.  The base for this table is usual residents living in households.</t>
  </si>
  <si>
    <t>2021 Census, Office for National Statistics licensed under the Open Government Licence v.3.0.</t>
  </si>
  <si>
    <t>https://www.ons.gov.uk/datasets/create</t>
  </si>
  <si>
    <t xml:space="preserve">Data was built using the Office for National Statistics (ONS) tool to 'create a custom dataset'.   The ONS used statistical disclosure methods to ensure confidentiality of individuals in census results.  </t>
  </si>
  <si>
    <t>https://www.ons.gov.uk/peoplepopulationandcommunity/healthandsocialcare/disability/articles/outcomesfordisabledpeopleintheuk/2021#loneliness</t>
  </si>
  <si>
    <t xml:space="preserve">The Index of Deprivation is not published at ward level.  To calculate number of people living in the most deprived areas we assumed that every small neighbourhood (Output Area (OA)) within each LSOA has the LSOA level of deprivation.  Ward estimates of population living in each deprivation decile were built from these small neighbourhood (OA) estimates of deprivation using population estimates from the 2021 Census and the Office for National Statistics best fit methodology for assigning OAs to wards.  </t>
  </si>
  <si>
    <t>The English Indices of Deprivation 2019, Ministry of Housing, Communities and Local Government, licensed under the Open Government Licence v.3.0.  Estimates are based on population from the 2021 Census, Office for National Statistics,  licensed under the Open Government Licence v.3.0.</t>
  </si>
  <si>
    <t>https://www.gov.uk/government/statistics/english-indices-of-deprivation-2019</t>
  </si>
  <si>
    <t>https://www.ons.gov.uk/peoplepopulationandcommunity/birthsdeathsandmarriages/marriagecohabitationandcivilpartnerships/articles/marriageandcivilpartnershipstatusenglandandwalescensus2021/2023-02-22</t>
  </si>
  <si>
    <t>Data downloaded from Stat-Xplore (https://stat-xplore.dwp.gov.uk/webapi/jsf/login.xhtml).  DWP applies statistical disclosure control to Pension credit tables to avoid the release of confidential data.  Totals may not sum due to the disclosure control applied.</t>
  </si>
  <si>
    <t>Acorn is a geodemographic segmentation of the UK's population.  It segments households, postcodes and neighbourhoods into 6 categories, 18 groups and 62 types.  By analysing significant social factors and population behaviour, it provides precise information and an in-depth understanding of the different types of people living in an area.  'Poorer pensioners' is one of the 18 Acorn groups.  This report details the percentage of postcodes classified in this (Poorer pensioners) Acorn group.  This does not mean every household or person in this postcode is classified as a poorer pensioner but means that overall the postcode is claassified as poorer pensioner, because of this, the population in each Acorn group is not available as part of this dataset.</t>
  </si>
  <si>
    <t>Acorn 2023 © 1996-2022 CACI limited.  This report shall be used solely for academic, personal and/or non-commercial purposes.  The applicable copyright notices can be found at http://www.caci.co.uk/copyrightnotices.pdf</t>
  </si>
  <si>
    <t xml:space="preserve">The Age UK report on 'Predicted prevalence of loneliness at older ages' was produced in 2015.  The  report gives splits all Output Areas (OAs) in England into deciles, with decile 1 the top 10% for all OAs in terms of highest predicted levels of loneliness. We transformed these OAs 2011 to OAs 2021 (to reflect geographical changes from 2011 to 2021 Census). We used statistics on population aged 65+  for OAs 2021 alongside prevalence of loneliness at OA level.  To represent these results at ward level, we used the ONS best fit method to assign OAs to wards to model population living in areas with highest likelhood of loneliness (top 20%, decile 1 and 2).  </t>
  </si>
  <si>
    <t>Predicting the prevalence of loneliness at older ages, Age UK 2015 (modelled by Insight and Intelligence Team, CW&amp;C to report number of people aged 65+ living in very high risk areas of loneliness (top 20% areas in England).</t>
  </si>
  <si>
    <t>https://www.ageuk.org.uk/globalassets/age-uk/documents/reports-and-publications/reports-and-briefings/health--wellbeing/predicting_the_prevalence_of_loneliness_at_older_ages.pdf</t>
  </si>
  <si>
    <t>Ward data was built using the Office for National Statistics (ONS) tool to 'create a custom dataset'.   The ONS used statistical disclosure methods to ensure confidentiality of individuals in census results this has resulted in possible small differences in numbers between census tables. So population for example may differ slightly in different census tables.</t>
  </si>
  <si>
    <t>TS007A - Age by five-year age bands, 2021 Census, Office for National Statistics licensed under the Open Government Licence v.3.0.</t>
  </si>
  <si>
    <t>Base number (population in households)</t>
  </si>
  <si>
    <t>Base number (population)</t>
  </si>
  <si>
    <t>Base number (Total population)</t>
  </si>
  <si>
    <t>Short indicator</t>
  </si>
  <si>
    <t>Lives alone</t>
  </si>
  <si>
    <t xml:space="preserve">IMD - living in top 20% deprived neighbourhoods in England </t>
  </si>
  <si>
    <t>Divorced or civil partnership dissolved</t>
  </si>
  <si>
    <t>Widowed or surviving civil partnership partner</t>
  </si>
  <si>
    <t>Unpaid care (provides 1 or more hours of unpaid care a week)</t>
  </si>
  <si>
    <t>Poorer pensioners (Acorn)</t>
  </si>
  <si>
    <t>Age UK  - loneliness prevalence - people at highest risk of loneliness (Age UK, 2015)</t>
  </si>
  <si>
    <t>Age</t>
  </si>
  <si>
    <t>Links to further information</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</si>
</sst>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0.0%"/>
  </numFmts>
  <fonts count="6">
    <font>
      <sz val="11"/>
      <color theme="1"/>
      <name val="Calibri"/>
      <family val="2"/>
      <charset val="0"/>
      <scheme val="minor"/>
    </font>
    <font>
      <sz val="8"/>
      <name val="Calibri"/>
      <family val="2"/>
      <charset val="0"/>
      <scheme val="minor"/>
    </font>
    <font>
      <b/>
      <sz val="11"/>
      <color theme="1"/>
      <name val="Calibri"/>
      <family val="2"/>
      <charset val="0"/>
      <scheme val="minor"/>
    </font>
    <font>
      <u val="single"/>
      <sz val="11"/>
      <color theme="10"/>
      <name val="Calibri"/>
      <family val="2"/>
      <charset val="0"/>
      <scheme val="minor"/>
    </font>
    <font>
      <sz val="11"/>
      <color theme="1"/>
      <name val="Calibri"/>
      <family val="2"/>
      <charset val="0"/>
      <scheme val="minor"/>
    </font>
    <font>
      <b/>
      <sz val="11"/>
      <color indexed="8"/>
      <name val="Calibri"/>
      <family val="2"/>
      <charset val="0"/>
      <scheme val="minor"/>
    </font>
  </fonts>
  <fills count="2">
    <fill>
      <patternFill patternType="none">
        <fgColor indexed="64"/>
        <bgColor indexed="65"/>
      </patternFill>
    </fill>
    <fill>
      <patternFill patternType="gray125">
        <fgColor indexed="64"/>
        <bgColor indexed="65"/>
      </patternFill>
    </fill>
  </fills>
  <borders count="1">
    <border>
      <left/>
      <right/>
      <top/>
      <bottom/>
      <diagonal/>
    </border>
  </borders>
  <cellStyleXfs count="16">
    <xf numFmtId="0" fontId="0" fillId="0" borderId="0"/>
    <xf numFmtId="9" fontId="0" fillId="0" borderId="0" applyAlignment="0" applyBorder="0" applyFont="0" applyFill="0" applyProtection="0"/>
    <xf numFmtId="0" fontId="3" fillId="0" borderId="0" applyAlignment="0" applyBorder="0" applyNumberFormat="0" applyFill="0" applyProtection="0"/>
  </cellStyleXfs>
  <cellXfs>
    <xf numFmtId="0" fontId="0" fillId="0" borderId="0" xfId="0"/>
    <xf numFmtId="0" fontId="0" fillId="0" borderId="0" xfId="0" applyProtection="1">
      <protection locked="0"/>
    </xf>
    <xf numFmtId="164" fontId="0" fillId="0" borderId="0" xfId="1" applyFont="1" applyNumberFormat="1"/>
    <xf numFmtId="3" fontId="0" fillId="0" borderId="0" xfId="0" applyNumberFormat="1"/>
    <xf numFmtId="0" fontId="3" fillId="0" borderId="0" xfId="2" applyFont="1"/>
    <xf numFmtId="164" fontId="0" fillId="0" borderId="0" xfId="0" applyNumberFormat="1"/>
    <xf numFmtId="9" fontId="0" fillId="0" borderId="0" xfId="0" applyNumberFormat="1"/>
    <xf numFmtId="0" fontId="2" fillId="0" borderId="0" xfId="0" applyFont="1"/>
    <xf numFmtId="0" fontId="0" fillId="0" borderId="0" xfId="0" applyAlignment="1">
      <alignment wrapText="1"/>
    </xf>
    <xf numFmtId="164" fontId="2" fillId="0" borderId="0" xfId="1" applyFont="1" applyNumberFormat="1"/>
    <xf numFmtId="0" fontId="5" fillId="0" borderId="0" xfId="0" applyFont="1"/>
    <xf numFmtId="164" fontId="5" fillId="0" borderId="0" xfId="1" applyFont="1" applyNumberFormat="1"/>
    <xf numFmtId="0" fontId="5" fillId="0" borderId="0" xfId="0" applyFont="1" applyProtection="1">
      <protection locked="0"/>
    </xf>
  </cellXfs>
  <cellStyles count="3">
    <cellStyle name="Hyperlink" xfId="2" builtinId="8"/>
    <cellStyle name="Normal" xfId="0" builtinId="0"/>
    <cellStyle name="Percent" xfId="1" builtinId="5"/>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0" Type="http://schemas.openxmlformats.org/officeDocument/2006/relationships/externalLink" Target="/xl/externalLinks/externalLink6.xml" /><Relationship Id="rId15" Type="http://schemas.openxmlformats.org/officeDocument/2006/relationships/externalLink" Target="/xl/externalLinks/externalLink1.xml" /><Relationship Id="rId7" Type="http://schemas.openxmlformats.org/officeDocument/2006/relationships/worksheet" Target="worksheets/sheet7.xml" /><Relationship Id="rId30" Type="http://schemas.openxmlformats.org/officeDocument/2006/relationships/externalLink" Target="/xl/externalLinks/externalLink16.xml" /><Relationship Id="rId12" Type="http://schemas.openxmlformats.org/officeDocument/2006/relationships/worksheet" Target="worksheets/sheet12.xml" /><Relationship Id="rId34" Type="http://schemas.openxmlformats.org/officeDocument/2006/relationships/sharedStrings" Target="sharedStrings.xml" /><Relationship Id="rId26" Type="http://schemas.openxmlformats.org/officeDocument/2006/relationships/externalLink" Target="/xl/externalLinks/externalLink12.xml" /><Relationship Id="rId21" Type="http://schemas.openxmlformats.org/officeDocument/2006/relationships/externalLink" Target="/xl/externalLinks/externalLink7.xml" /><Relationship Id="rId16" Type="http://schemas.openxmlformats.org/officeDocument/2006/relationships/externalLink" Target="/xl/externalLinks/externalLink2.xml" /><Relationship Id="rId8" Type="http://schemas.openxmlformats.org/officeDocument/2006/relationships/worksheet" Target="worksheets/sheet8.xml" /><Relationship Id="rId33" Type="http://schemas.openxmlformats.org/officeDocument/2006/relationships/styles" Target="styles.xml" /><Relationship Id="rId31" Type="http://schemas.openxmlformats.org/officeDocument/2006/relationships/externalLink" Target="/xl/externalLinks/externalLink17.xml" /><Relationship Id="rId17" Type="http://schemas.openxmlformats.org/officeDocument/2006/relationships/externalLink" Target="/xl/externalLinks/externalLink3.xml" /><Relationship Id="rId13" Type="http://schemas.openxmlformats.org/officeDocument/2006/relationships/worksheet" Target="worksheets/sheet13.xml" /><Relationship Id="rId4" Type="http://schemas.openxmlformats.org/officeDocument/2006/relationships/worksheet" Target="worksheets/sheet4.xml" /><Relationship Id="rId27" Type="http://schemas.openxmlformats.org/officeDocument/2006/relationships/externalLink" Target="/xl/externalLinks/externalLink13.xml" /><Relationship Id="rId22" Type="http://schemas.openxmlformats.org/officeDocument/2006/relationships/externalLink" Target="/xl/externalLinks/externalLink8.xml" /><Relationship Id="rId9" Type="http://schemas.openxmlformats.org/officeDocument/2006/relationships/worksheet" Target="worksheets/sheet9.xml" /><Relationship Id="rId32" Type="http://schemas.openxmlformats.org/officeDocument/2006/relationships/theme" Target="theme/theme1.xml" /><Relationship Id="rId28" Type="http://schemas.openxmlformats.org/officeDocument/2006/relationships/externalLink" Target="/xl/externalLinks/externalLink14.xml" /><Relationship Id="rId18" Type="http://schemas.openxmlformats.org/officeDocument/2006/relationships/externalLink" Target="/xl/externalLinks/externalLink4.xml" /><Relationship Id="rId10" Type="http://schemas.openxmlformats.org/officeDocument/2006/relationships/worksheet" Target="worksheets/sheet10.xml" /><Relationship Id="rId5" Type="http://schemas.openxmlformats.org/officeDocument/2006/relationships/worksheet" Target="worksheets/sheet5.xml" /><Relationship Id="rId23" Type="http://schemas.openxmlformats.org/officeDocument/2006/relationships/externalLink" Target="/xl/externalLinks/externalLink9.xml" /><Relationship Id="rId14" Type="http://schemas.openxmlformats.org/officeDocument/2006/relationships/worksheet" Target="worksheets/sheet14.xml" /><Relationship Id="rId2" Type="http://schemas.openxmlformats.org/officeDocument/2006/relationships/worksheet" Target="worksheets/sheet2.xml" /><Relationship Id="rId29" Type="http://schemas.openxmlformats.org/officeDocument/2006/relationships/externalLink" Target="/xl/externalLinks/externalLink15.xml" /><Relationship Id="rId24" Type="http://schemas.openxmlformats.org/officeDocument/2006/relationships/externalLink" Target="/xl/externalLinks/externalLink10.xml" /><Relationship Id="rId19" Type="http://schemas.openxmlformats.org/officeDocument/2006/relationships/externalLink" Target="/xl/externalLinks/externalLink5.xml" /><Relationship Id="rId11" Type="http://schemas.openxmlformats.org/officeDocument/2006/relationships/worksheet" Target="worksheets/sheet11.xml" /><Relationship Id="rId6" Type="http://schemas.openxmlformats.org/officeDocument/2006/relationships/worksheet" Target="worksheets/sheet6.xml" /><Relationship Id="rId3" Type="http://schemas.openxmlformats.org/officeDocument/2006/relationships/worksheet" Target="worksheets/sheet3.xml" /><Relationship Id="rId1" Type="http://schemas.openxmlformats.org/officeDocument/2006/relationships/worksheet" Target="worksheets/sheet1.xml" /><Relationship Id="rId25" Type="http://schemas.openxmlformats.org/officeDocument/2006/relationships/externalLink" Target="/xl/externalLinks/externalLink11.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AA360591\AA%20CWAC%20and%20England%20Feb%2023%20May%2023%20downloaded%20from%20Stat%20Xplore.xlsx" TargetMode="External" /></Relationships>
</file>

<file path=xl/externalLinks/_rels/externalLink10.xml.rels><?xml version="1.0" encoding="utf-8" standalone="yes"?><Relationships xmlns="http://schemas.openxmlformats.org/package/2006/relationships"><Relationship Id="rId1" Type="http://schemas.microsoft.com/office/2006/relationships/xlExternalLinkPath/xlPathMissing" Target="Wards/2021%20Census%20Car%20Avail%20by%20Age%20EandW.xlsx" TargetMode="External" /></Relationships>
</file>

<file path=xl/externalLinks/_rels/externalLink11.xml.rels><?xml version="1.0" encoding="utf-8" standalone="yes"?><Relationships xmlns="http://schemas.openxmlformats.org/package/2006/relationships"><Relationship Id="rId1" Type="http://schemas.microsoft.com/office/2006/relationships/xlExternalLinkPath/xlPathMissing" Target="Pension%20credit/Pension%20credit%20CWAC%20and%20England%20fed%20may%2023%20stat%20xplore.xlsx" TargetMode="External" /></Relationships>
</file>

<file path=xl/externalLinks/_rels/externalLink12.xml.rels><?xml version="1.0" encoding="utf-8" standalone="yes"?><Relationships xmlns="http://schemas.openxmlformats.org/package/2006/relationships"><Relationship Id="rId1" Type="http://schemas.microsoft.com/office/2006/relationships/xlExternalLinkPath/xlPathMissing" Target="Wards/2021%20Census%20Disab%20by%20Age%20CWAC.xlsx" TargetMode="External" /></Relationships>
</file>

<file path=xl/externalLinks/_rels/externalLink13.xml.rels><?xml version="1.0" encoding="utf-8" standalone="yes"?><Relationships xmlns="http://schemas.openxmlformats.org/package/2006/relationships"><Relationship Id="rId1" Type="http://schemas.microsoft.com/office/2006/relationships/xlExternalLinkPath/xlPathMissing" Target="Wards/2021%20Census%20Disab%20by%20Age%20EandW.xlsx" TargetMode="External" /></Relationships>
</file>

<file path=xl/externalLinks/_rels/externalLink14.xml.rels><?xml version="1.0" encoding="utf-8" standalone="yes"?><Relationships xmlns="http://schemas.openxmlformats.org/package/2006/relationships"><Relationship Id="rId1" Type="http://schemas.microsoft.com/office/2006/relationships/xlExternalLinkPath/xlPathMissing" Target="Wards/2021%20Census%20Household%20Comp%20by%20Age%20people%20in%20HHs%20CWAC.xlsx" TargetMode="External" /></Relationships>
</file>

<file path=xl/externalLinks/_rels/externalLink15.xml.rels><?xml version="1.0" encoding="utf-8" standalone="yes"?><Relationships xmlns="http://schemas.openxmlformats.org/package/2006/relationships"><Relationship Id="rId1" Type="http://schemas.microsoft.com/office/2006/relationships/xlExternalLinkPath/xlPathMissing" Target="Wards/2021%20Census%20Household%20Comp%20by%20Age%20people%20in%20HHs%20EandW.xlsx" TargetMode="External" /></Relationships>
</file>

<file path=xl/externalLinks/_rels/externalLink16.xml.rels><?xml version="1.0" encoding="utf-8" standalone="yes"?><Relationships xmlns="http://schemas.openxmlformats.org/package/2006/relationships"><Relationship Id="rId1" Type="http://schemas.microsoft.com/office/2006/relationships/xlExternalLinkPath/xlPathMissing" Target="IMD/IMD%20from%20ward%20profiles%20with%20Older%20people%20added.xlsx" TargetMode="External" /></Relationships>
</file>

<file path=xl/externalLinks/_rels/externalLink17.xml.rels><?xml version="1.0" encoding="utf-8" standalone="yes"?><Relationships xmlns="http://schemas.openxmlformats.org/package/2006/relationships"><Relationship Id="rId1" Type="http://schemas.microsoft.com/office/2006/relationships/xlExternalLinkPath/xlPathMissing" Target="ONS%20prediction%20of%20loneliness%202015/ONS%20prediction%20of%20loneliness%202015.xlsx" TargetMode="External" /></Relationships>
</file>

<file path=xl/externalLinks/_rels/externalLink2.xml.rels><?xml version="1.0" encoding="utf-8" standalone="yes"?><Relationships xmlns="http://schemas.openxmlformats.org/package/2006/relationships"><Relationship Id="rId1" Type="http://schemas.microsoft.com/office/2006/relationships/xlExternalLinkPath/xlPathMissing" Target="Wards/2021%20Census%20Age%20CWAC%20and%20National.xlsx" TargetMode="External" /></Relationships>
</file>

<file path=xl/externalLinks/_rels/externalLink3.xml.rels><?xml version="1.0" encoding="utf-8" standalone="yes"?><Relationships xmlns="http://schemas.openxmlformats.org/package/2006/relationships"><Relationship Id="rId1" Type="http://schemas.microsoft.com/office/2006/relationships/xlExternalLinkPath/xlPathMissing" Target="Wards/2021%20Census%20Marital%20Status%20by%20Age%20CWAC.xlsx" TargetMode="External" /></Relationships>
</file>

<file path=xl/externalLinks/_rels/externalLink4.xml.rels><?xml version="1.0" encoding="utf-8" standalone="yes"?><Relationships xmlns="http://schemas.openxmlformats.org/package/2006/relationships"><Relationship Id="rId1" Type="http://schemas.microsoft.com/office/2006/relationships/xlExternalLinkPath/xlPathMissing" Target="Wards/2021%20Census%20Marital%20Status%20by%20Age%20EandW.xlsx" TargetMode="External" /></Relationships>
</file>

<file path=xl/externalLinks/_rels/externalLink5.xml.rels><?xml version="1.0" encoding="utf-8" standalone="yes"?><Relationships xmlns="http://schemas.openxmlformats.org/package/2006/relationships"><Relationship Id="rId1" Type="http://schemas.microsoft.com/office/2006/relationships/xlExternalLinkPath/xlPathMissing" Target="Wards/2021%20Census%20Unpaid%20Carers%20by%20Age%20CWAC.xlsx" TargetMode="External" /></Relationships>
</file>

<file path=xl/externalLinks/_rels/externalLink6.xml.rels><?xml version="1.0" encoding="utf-8" standalone="yes"?><Relationships xmlns="http://schemas.openxmlformats.org/package/2006/relationships"><Relationship Id="rId1" Type="http://schemas.microsoft.com/office/2006/relationships/xlExternalLinkPath/xlPathMissing" Target="Wards/2021%20Census%20Unpaid%20Carers%20by%20Age%20EandW.xlsx" TargetMode="External" /></Relationships>
</file>

<file path=xl/externalLinks/_rels/externalLink7.xml.rels><?xml version="1.0" encoding="utf-8" standalone="yes"?><Relationships xmlns="http://schemas.openxmlformats.org/package/2006/relationships"><Relationship Id="rId1" Type="http://schemas.microsoft.com/office/2006/relationships/xlExternalLinkPath/xlPathMissing" Target="Wards/2021%20Census%20Gen%20Health%20by%20Age%20CWAC.xlsx" TargetMode="External" /></Relationships>
</file>

<file path=xl/externalLinks/_rels/externalLink8.xml.rels><?xml version="1.0" encoding="utf-8" standalone="yes"?><Relationships xmlns="http://schemas.openxmlformats.org/package/2006/relationships"><Relationship Id="rId1" Type="http://schemas.microsoft.com/office/2006/relationships/xlExternalLinkPath/xlPathMissing" Target="Wards/2021%20Census%20Gen%20Health%20by%20Age%20EndW.xlsx" TargetMode="External" /></Relationships>
</file>

<file path=xl/externalLinks/_rels/externalLink9.xml.rels><?xml version="1.0" encoding="utf-8" standalone="yes"?><Relationships xmlns="http://schemas.openxmlformats.org/package/2006/relationships"><Relationship Id="rId1" Type="http://schemas.microsoft.com/office/2006/relationships/xlExternalLinkPath/xlPathMissing" Target="Wards/2021%20Census%20Car%20Avail%20by%20Age%20CWAC.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Data Sheet 0"/>
      <sheetName val="template_rse"/>
      <sheetName val="format"/>
    </sheetNames>
    <sheetDataSet>
      <sheetData sheetId="0">
        <row r="13">
          <cell r="C13">
            <v>43738</v>
          </cell>
          <cell r="D13">
            <v>154135</v>
          </cell>
          <cell r="E13">
            <v>234864</v>
          </cell>
          <cell r="F13">
            <v>269187</v>
          </cell>
          <cell r="G13">
            <v>277816</v>
          </cell>
          <cell r="H13">
            <v>246893</v>
          </cell>
        </row>
        <row r="14">
          <cell r="C14">
            <v>273</v>
          </cell>
          <cell r="D14">
            <v>1031</v>
          </cell>
          <cell r="E14">
            <v>1616</v>
          </cell>
          <cell r="F14">
            <v>1991</v>
          </cell>
          <cell r="G14">
            <v>1954</v>
          </cell>
          <cell r="H14">
            <v>1741</v>
          </cell>
        </row>
      </sheetData>
      <sheetData sheetId="1" refreshError="1"/>
      <sheetData sheetId="2" refreshError="1"/>
    </sheetDataSet>
  </externalBook>
</externalLink>
</file>

<file path=xl/externalLinks/externalLink10.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27">
          <cell r="G27">
            <v>985247</v>
          </cell>
          <cell r="H27">
            <v>7441800</v>
          </cell>
        </row>
        <row r="30">
          <cell r="G30">
            <v>898623</v>
          </cell>
          <cell r="H30">
            <v>5875445</v>
          </cell>
        </row>
        <row r="33">
          <cell r="G33">
            <v>876848</v>
          </cell>
          <cell r="H33">
            <v>3595238</v>
          </cell>
        </row>
        <row r="36">
          <cell r="G36">
            <v>655367</v>
          </cell>
          <cell r="H36">
            <v>1290011</v>
          </cell>
        </row>
      </sheetData>
      <sheetData sheetId="1"/>
    </sheetDataSet>
  </externalBook>
</externalLink>
</file>

<file path=xl/externalLinks/externalLink11.xml><?xml version="1.0" encoding="utf-8"?>
<externalLink xmlns="http://schemas.openxmlformats.org/spreadsheetml/2006/main">
  <externalBook xmlns:d2p1="http://schemas.openxmlformats.org/officeDocument/2006/relationships" d2p1:id="rId1">
    <sheetNames>
      <sheetName val="Data Sheet 0"/>
      <sheetName val="template_rse"/>
      <sheetName val="format"/>
    </sheetNames>
    <sheetDataSet>
      <sheetData sheetId="0">
        <row r="13">
          <cell r="C13">
            <v>123844</v>
          </cell>
          <cell r="D13">
            <v>287055</v>
          </cell>
          <cell r="E13">
            <v>285036</v>
          </cell>
          <cell r="F13">
            <v>208243</v>
          </cell>
          <cell r="G13">
            <v>146819</v>
          </cell>
          <cell r="H13">
            <v>110276</v>
          </cell>
        </row>
        <row r="14">
          <cell r="C14">
            <v>614</v>
          </cell>
          <cell r="D14">
            <v>1623</v>
          </cell>
          <cell r="E14">
            <v>1712</v>
          </cell>
          <cell r="F14">
            <v>1190</v>
          </cell>
          <cell r="G14">
            <v>833</v>
          </cell>
          <cell r="H14">
            <v>634</v>
          </cell>
        </row>
      </sheetData>
      <sheetData sheetId="1"/>
      <sheetData sheetId="2"/>
    </sheetDataSet>
  </externalBook>
</externalLink>
</file>

<file path=xl/externalLinks/externalLink12.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27">
          <cell r="G27">
            <v>10753</v>
          </cell>
          <cell r="H27">
            <v>49277</v>
          </cell>
          <cell r="I27">
            <v>0.21821539460600281</v>
          </cell>
        </row>
        <row r="30">
          <cell r="G30">
            <v>10705</v>
          </cell>
          <cell r="H30">
            <v>40381</v>
          </cell>
          <cell r="I30">
            <v>0.26509992323122261</v>
          </cell>
        </row>
        <row r="33">
          <cell r="G33">
            <v>9723</v>
          </cell>
          <cell r="H33">
            <v>25639</v>
          </cell>
          <cell r="I33">
            <v>0.37922695892975544</v>
          </cell>
        </row>
        <row r="36">
          <cell r="G36">
            <v>5616</v>
          </cell>
          <cell r="H36">
            <v>9727</v>
          </cell>
          <cell r="I36">
            <v>0.577361982111648</v>
          </cell>
        </row>
      </sheetData>
      <sheetData sheetId="1"/>
    </sheetDataSet>
  </externalBook>
</externalLink>
</file>

<file path=xl/externalLinks/externalLink13.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27">
          <cell r="G27">
            <v>1708362</v>
          </cell>
          <cell r="H27">
            <v>7484645</v>
          </cell>
          <cell r="I27">
            <v>0.22824890158451069</v>
          </cell>
        </row>
        <row r="30">
          <cell r="G30">
            <v>1658287</v>
          </cell>
          <cell r="H30">
            <v>5923121</v>
          </cell>
          <cell r="I30">
            <v>0.27996844906595697</v>
          </cell>
        </row>
        <row r="33">
          <cell r="G33">
            <v>1427260</v>
          </cell>
          <cell r="H33">
            <v>3685348</v>
          </cell>
          <cell r="I33">
            <v>0.38727957305524474</v>
          </cell>
        </row>
        <row r="36">
          <cell r="G36">
            <v>843108</v>
          </cell>
          <cell r="H36">
            <v>1454876</v>
          </cell>
          <cell r="I36">
            <v>0.5795050574756887</v>
          </cell>
        </row>
      </sheetData>
      <sheetData sheetId="1"/>
    </sheetDataSet>
  </externalBook>
</externalLink>
</file>

<file path=xl/externalLinks/externalLink14.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124">
          <cell r="G124">
            <v>8614</v>
          </cell>
          <cell r="H124">
            <v>49138</v>
          </cell>
        </row>
        <row r="138">
          <cell r="G138">
            <v>8040</v>
          </cell>
          <cell r="H138">
            <v>40141</v>
          </cell>
        </row>
        <row r="139">
          <cell r="G139">
            <v>874</v>
          </cell>
        </row>
        <row r="153">
          <cell r="G153">
            <v>8384</v>
          </cell>
          <cell r="H153">
            <v>25079</v>
          </cell>
        </row>
        <row r="168">
          <cell r="G168">
            <v>4860</v>
          </cell>
        </row>
        <row r="170">
          <cell r="H170">
            <v>8589</v>
          </cell>
        </row>
      </sheetData>
      <sheetData sheetId="1"/>
    </sheetDataSet>
  </externalBook>
</externalLink>
</file>

<file path=xl/externalLinks/externalLink15.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124">
          <cell r="G124">
            <v>1364706</v>
          </cell>
          <cell r="H124">
            <v>7441800</v>
          </cell>
        </row>
        <row r="138">
          <cell r="G138">
            <v>1266792</v>
          </cell>
        </row>
        <row r="139">
          <cell r="G139">
            <v>129542</v>
          </cell>
        </row>
        <row r="140">
          <cell r="H140">
            <v>5875445</v>
          </cell>
        </row>
        <row r="153">
          <cell r="G153">
            <v>1223728</v>
          </cell>
          <cell r="H153">
            <v>3595236</v>
          </cell>
        </row>
        <row r="168">
          <cell r="G168">
            <v>707325</v>
          </cell>
          <cell r="H168">
            <v>1290011</v>
          </cell>
        </row>
      </sheetData>
      <sheetData sheetId="1"/>
    </sheetDataSet>
  </externalBook>
</externalLink>
</file>

<file path=xl/externalLinks/externalLink16.xml><?xml version="1.0" encoding="utf-8"?>
<externalLink xmlns="http://schemas.openxmlformats.org/spreadsheetml/2006/main">
  <externalBook xmlns:d2p1="http://schemas.openxmlformats.org/officeDocument/2006/relationships" d2p1:id="rId1">
    <sheetNames>
      <sheetName val="IMDLSOA"/>
      <sheetName val="OA to ward"/>
      <sheetName val="LSOA mid-2020 pop"/>
      <sheetName val="OA mid-2020 pop"/>
      <sheetName val="All Data combined"/>
      <sheetName val="CWAC pivot"/>
      <sheetName val=" ward pivots 55-64"/>
      <sheetName val=" 55-64"/>
      <sheetName val=" ward pivots 65-74"/>
      <sheetName val="65-74"/>
      <sheetName val=" ward pivots 75-84"/>
      <sheetName val="75-84"/>
      <sheetName val=" ward pivots 85+"/>
      <sheetName val="85+"/>
      <sheetName val="OA21 to ward"/>
      <sheetName val="2011 to 2021 geographies lookup"/>
      <sheetName val="2021 Census population"/>
      <sheetName val="2021 Census England"/>
      <sheetName val="All data combined (2021 census)"/>
      <sheetName val="Ward pivot 55-64"/>
      <sheetName val="55-64 2021 census"/>
      <sheetName val="Ward pivot 65-74"/>
      <sheetName val="65-74 2021 census"/>
      <sheetName val="Ward pivot 75-84"/>
      <sheetName val="75-84 2021 census"/>
      <sheetName val="Ward pivot 85+"/>
      <sheetName val="85+ 2021 census"/>
      <sheetName val="CWAC and Eng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8">
          <cell r="B28">
            <v>7062367</v>
          </cell>
        </row>
        <row r="29">
          <cell r="B29">
            <v>5564143</v>
          </cell>
        </row>
        <row r="30">
          <cell r="B30">
            <v>3464859</v>
          </cell>
        </row>
        <row r="31">
          <cell r="B31">
            <v>1372301</v>
          </cell>
        </row>
      </sheetData>
      <sheetData sheetId="18"/>
      <sheetData sheetId="19">
        <row r="3">
          <cell r="A3" t="str">
            <v>Sum of 55-64</v>
          </cell>
        </row>
        <row r="54">
          <cell r="A54" t="str">
            <v>Sum of 55-64</v>
          </cell>
        </row>
      </sheetData>
      <sheetData sheetId="20"/>
      <sheetData sheetId="21">
        <row r="3">
          <cell r="A3" t="str">
            <v>Sum of 65-74</v>
          </cell>
        </row>
        <row r="54">
          <cell r="A54" t="str">
            <v>Sum of 65-74</v>
          </cell>
        </row>
      </sheetData>
      <sheetData sheetId="22"/>
      <sheetData sheetId="23">
        <row r="3">
          <cell r="A3" t="str">
            <v>Sum of 75-84</v>
          </cell>
        </row>
        <row r="54">
          <cell r="A54" t="str">
            <v>Sum of 75-84</v>
          </cell>
        </row>
      </sheetData>
      <sheetData sheetId="24"/>
      <sheetData sheetId="25">
        <row r="3">
          <cell r="A3" t="str">
            <v>Sum of 85+</v>
          </cell>
        </row>
        <row r="54">
          <cell r="A54" t="str">
            <v>Sum of 85+</v>
          </cell>
        </row>
      </sheetData>
      <sheetData sheetId="26"/>
      <sheetData sheetId="27"/>
    </sheetDataSet>
  </externalBook>
</externalLink>
</file>

<file path=xl/externalLinks/externalLink17.xml><?xml version="1.0" encoding="utf-8"?>
<externalLink xmlns="http://schemas.openxmlformats.org/spreadsheetml/2006/main">
  <externalBook xmlns:d2p1="http://schemas.openxmlformats.org/officeDocument/2006/relationships" d2p1:id="rId1">
    <sheetNames>
      <sheetName val="Transforming data"/>
      <sheetName val="PIVOT mid 2020 pop"/>
      <sheetName val="Pivot 2021 census pop"/>
      <sheetName val="Testing with 2021 census popula"/>
    </sheetNames>
    <sheetDataSet>
      <sheetData sheetId="0"/>
      <sheetData sheetId="1"/>
      <sheetData sheetId="2">
        <row r="50">
          <cell r="P50">
            <v>8435</v>
          </cell>
          <cell r="Q50">
            <v>75718</v>
          </cell>
          <cell r="R50">
            <v>0.1114001954621094</v>
          </cell>
        </row>
      </sheetData>
      <sheetData sheetId="3"/>
    </sheetDataSet>
  </externalBook>
</externalLink>
</file>

<file path=xl/externalLinks/externalLink2.xml><?xml version="1.0" encoding="utf-8"?>
<externalLink xmlns="http://schemas.openxmlformats.org/spreadsheetml/2006/main">
  <externalBook xmlns:d2p1="http://schemas.openxmlformats.org/officeDocument/2006/relationships" d2p1:id="rId1">
    <sheetNames>
      <sheetName val="Data"/>
    </sheetNames>
    <sheetDataSet>
      <sheetData sheetId="0">
        <row r="7">
          <cell r="B7">
            <v>357149</v>
          </cell>
          <cell r="D7">
            <v>59597540</v>
          </cell>
        </row>
        <row r="8">
          <cell r="B8">
            <v>26572</v>
          </cell>
          <cell r="D8">
            <v>4029041</v>
          </cell>
        </row>
        <row r="9">
          <cell r="B9">
            <v>22705</v>
          </cell>
          <cell r="D9">
            <v>3455604</v>
          </cell>
        </row>
        <row r="10">
          <cell r="B10">
            <v>19824</v>
          </cell>
          <cell r="C10">
            <v>2767496</v>
          </cell>
          <cell r="D10">
            <v>2945137</v>
          </cell>
        </row>
        <row r="11">
          <cell r="B11">
            <v>20557</v>
          </cell>
          <cell r="C11">
            <v>2796647</v>
          </cell>
          <cell r="D11">
            <v>2977984</v>
          </cell>
        </row>
        <row r="12">
          <cell r="B12">
            <v>14978</v>
          </cell>
          <cell r="C12">
            <v>2038774</v>
          </cell>
          <cell r="D12">
            <v>2170271</v>
          </cell>
        </row>
        <row r="13">
          <cell r="B13">
            <v>10661</v>
          </cell>
          <cell r="C13">
            <v>1426085</v>
          </cell>
          <cell r="D13">
            <v>1515077</v>
          </cell>
        </row>
        <row r="14">
          <cell r="B14">
            <v>9727</v>
          </cell>
          <cell r="C14">
            <v>1372301</v>
          </cell>
          <cell r="D14">
            <v>1454876</v>
          </cell>
        </row>
      </sheetData>
    </sheetDataSet>
  </externalBook>
</externalLink>
</file>

<file path=xl/externalLinks/externalLink3.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54">
          <cell r="G54">
            <v>8481</v>
          </cell>
          <cell r="H54">
            <v>49278</v>
          </cell>
        </row>
        <row r="55">
          <cell r="G55">
            <v>1779</v>
          </cell>
          <cell r="H55">
            <v>49278</v>
          </cell>
        </row>
        <row r="60">
          <cell r="G60">
            <v>5644</v>
          </cell>
          <cell r="H60">
            <v>40381</v>
          </cell>
        </row>
        <row r="61">
          <cell r="G61">
            <v>4337</v>
          </cell>
          <cell r="H61">
            <v>40381</v>
          </cell>
        </row>
        <row r="66">
          <cell r="G66">
            <v>2367</v>
          </cell>
          <cell r="H66">
            <v>25640</v>
          </cell>
        </row>
        <row r="67">
          <cell r="G67">
            <v>7152</v>
          </cell>
          <cell r="H67">
            <v>25640</v>
          </cell>
        </row>
        <row r="72">
          <cell r="G72">
            <v>469</v>
          </cell>
          <cell r="H72">
            <v>9727</v>
          </cell>
        </row>
        <row r="73">
          <cell r="G73">
            <v>5986</v>
          </cell>
          <cell r="H73">
            <v>9727</v>
          </cell>
        </row>
      </sheetData>
      <sheetData sheetId="1"/>
    </sheetDataSet>
  </externalBook>
</externalLink>
</file>

<file path=xl/externalLinks/externalLink4.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54">
          <cell r="G54">
            <v>1292764</v>
          </cell>
          <cell r="H54">
            <v>7484645</v>
          </cell>
        </row>
        <row r="55">
          <cell r="G55">
            <v>278973</v>
          </cell>
          <cell r="H55">
            <v>7484645</v>
          </cell>
        </row>
        <row r="60">
          <cell r="G60">
            <v>892410</v>
          </cell>
          <cell r="H60">
            <v>5923119</v>
          </cell>
        </row>
        <row r="61">
          <cell r="G61">
            <v>661816</v>
          </cell>
          <cell r="H61">
            <v>5923119</v>
          </cell>
        </row>
        <row r="66">
          <cell r="G66">
            <v>377483</v>
          </cell>
          <cell r="H66">
            <v>3685348</v>
          </cell>
        </row>
        <row r="67">
          <cell r="G67">
            <v>1038813</v>
          </cell>
          <cell r="H67">
            <v>3685348</v>
          </cell>
        </row>
        <row r="72">
          <cell r="G72">
            <v>80702</v>
          </cell>
          <cell r="H72">
            <v>1454877</v>
          </cell>
        </row>
        <row r="73">
          <cell r="G73">
            <v>858087</v>
          </cell>
          <cell r="H73">
            <v>1454877</v>
          </cell>
        </row>
      </sheetData>
      <sheetData sheetId="1"/>
    </sheetDataSet>
  </externalBook>
</externalLink>
</file>

<file path=xl/externalLinks/externalLink5.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43">
          <cell r="H43">
            <v>49278</v>
          </cell>
        </row>
        <row r="44">
          <cell r="G44">
            <v>5020</v>
          </cell>
        </row>
        <row r="45">
          <cell r="G45">
            <v>1557</v>
          </cell>
        </row>
        <row r="46">
          <cell r="G46">
            <v>1908</v>
          </cell>
        </row>
        <row r="48">
          <cell r="H48">
            <v>40381</v>
          </cell>
        </row>
        <row r="49">
          <cell r="G49">
            <v>2104</v>
          </cell>
        </row>
        <row r="50">
          <cell r="G50">
            <v>755</v>
          </cell>
        </row>
        <row r="51">
          <cell r="G51">
            <v>1943</v>
          </cell>
        </row>
        <row r="53">
          <cell r="H53">
            <v>25639</v>
          </cell>
        </row>
        <row r="54">
          <cell r="G54">
            <v>809</v>
          </cell>
        </row>
        <row r="55">
          <cell r="G55">
            <v>372</v>
          </cell>
        </row>
        <row r="56">
          <cell r="G56">
            <v>1541</v>
          </cell>
        </row>
        <row r="58">
          <cell r="H58">
            <v>9727</v>
          </cell>
        </row>
        <row r="59">
          <cell r="G59">
            <v>168</v>
          </cell>
        </row>
        <row r="60">
          <cell r="G60">
            <v>89</v>
          </cell>
        </row>
        <row r="61">
          <cell r="G61">
            <v>498</v>
          </cell>
        </row>
      </sheetData>
      <sheetData sheetId="1"/>
    </sheetDataSet>
  </externalBook>
</externalLink>
</file>

<file path=xl/externalLinks/externalLink6.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43">
          <cell r="H43">
            <v>7484645</v>
          </cell>
        </row>
        <row r="44">
          <cell r="G44">
            <v>688833</v>
          </cell>
        </row>
        <row r="45">
          <cell r="G45">
            <v>235343</v>
          </cell>
        </row>
        <row r="46">
          <cell r="G46">
            <v>295713</v>
          </cell>
        </row>
        <row r="48">
          <cell r="H48">
            <v>5923121</v>
          </cell>
        </row>
        <row r="49">
          <cell r="G49">
            <v>302945</v>
          </cell>
        </row>
        <row r="50">
          <cell r="G50">
            <v>110213</v>
          </cell>
        </row>
        <row r="51">
          <cell r="G51">
            <v>275116</v>
          </cell>
        </row>
        <row r="53">
          <cell r="H53">
            <v>3685348</v>
          </cell>
        </row>
        <row r="54">
          <cell r="G54">
            <v>110391</v>
          </cell>
        </row>
        <row r="55">
          <cell r="G55">
            <v>53997</v>
          </cell>
        </row>
        <row r="56">
          <cell r="G56">
            <v>209604</v>
          </cell>
        </row>
        <row r="58">
          <cell r="H58">
            <v>1454876</v>
          </cell>
        </row>
        <row r="59">
          <cell r="G59">
            <v>25031</v>
          </cell>
        </row>
        <row r="60">
          <cell r="G60">
            <v>14167</v>
          </cell>
        </row>
        <row r="61">
          <cell r="G61">
            <v>66462</v>
          </cell>
        </row>
      </sheetData>
      <sheetData sheetId="1"/>
    </sheetDataSet>
  </externalBook>
</externalLink>
</file>

<file path=xl/externalLinks/externalLink7.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37">
          <cell r="G37">
            <v>3998</v>
          </cell>
          <cell r="H37">
            <v>49278</v>
          </cell>
          <cell r="I37">
            <v>0.081131539429359953</v>
          </cell>
        </row>
        <row r="41">
          <cell r="G41">
            <v>3540</v>
          </cell>
          <cell r="H41">
            <v>40381</v>
          </cell>
          <cell r="I41">
            <v>0.087664990961095562</v>
          </cell>
        </row>
        <row r="45">
          <cell r="G45">
            <v>3279</v>
          </cell>
          <cell r="H45">
            <v>25639</v>
          </cell>
          <cell r="I45">
            <v>0.12789110339716839</v>
          </cell>
        </row>
        <row r="49">
          <cell r="G49">
            <v>2038</v>
          </cell>
          <cell r="H49">
            <v>9724</v>
          </cell>
          <cell r="I49">
            <v>0.20958453311394487</v>
          </cell>
        </row>
      </sheetData>
      <sheetData sheetId="1"/>
    </sheetDataSet>
  </externalBook>
</externalLink>
</file>

<file path=xl/externalLinks/externalLink8.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37">
          <cell r="G37">
            <v>657090</v>
          </cell>
          <cell r="H37">
            <v>7484645</v>
          </cell>
          <cell r="I37">
            <v>0.0877917389535509</v>
          </cell>
        </row>
        <row r="41">
          <cell r="G41">
            <v>581125</v>
          </cell>
          <cell r="H41">
            <v>5923121</v>
          </cell>
          <cell r="I41">
            <v>0.098111282886167619</v>
          </cell>
        </row>
        <row r="45">
          <cell r="G45">
            <v>508058</v>
          </cell>
          <cell r="H45">
            <v>3685348</v>
          </cell>
          <cell r="I45">
            <v>0.13785889419398115</v>
          </cell>
        </row>
        <row r="49">
          <cell r="G49">
            <v>321779</v>
          </cell>
          <cell r="H49">
            <v>1454876</v>
          </cell>
          <cell r="I49">
            <v>0.22117280098097708</v>
          </cell>
        </row>
      </sheetData>
      <sheetData sheetId="1"/>
    </sheetDataSet>
  </externalBook>
</externalLink>
</file>

<file path=xl/externalLinks/externalLink9.xml><?xml version="1.0" encoding="utf-8"?>
<externalLink xmlns="http://schemas.openxmlformats.org/spreadsheetml/2006/main">
  <externalBook xmlns:d2p1="http://schemas.openxmlformats.org/officeDocument/2006/relationships" d2p1:id="rId1">
    <sheetNames>
      <sheetName val="Dataset"/>
      <sheetName val="Metadata"/>
    </sheetNames>
    <sheetDataSet>
      <sheetData sheetId="0">
        <row r="27">
          <cell r="G27">
            <v>4443</v>
          </cell>
          <cell r="H27">
            <v>49138</v>
          </cell>
        </row>
        <row r="30">
          <cell r="G30">
            <v>4399</v>
          </cell>
          <cell r="H30">
            <v>40143</v>
          </cell>
        </row>
        <row r="33">
          <cell r="G33">
            <v>4774</v>
          </cell>
          <cell r="H33">
            <v>25078</v>
          </cell>
        </row>
        <row r="36">
          <cell r="G36">
            <v>3951</v>
          </cell>
          <cell r="H36">
            <v>8591</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hyperlink" Target="https://www.ons.gov.uk/datasets/create" TargetMode="External" /><Relationship Id="rId7" Type="http://schemas.openxmlformats.org/officeDocument/2006/relationships/hyperlink" Target="https://www.ons.gov.uk/peoplepopulationandcommunity/birthsdeathsandmarriages/marriagecohabitationandcivilpartnerships/articles/marriageandcivilpartnershipstatusenglandandwalescensus2021/2023-02-22" TargetMode="External" /><Relationship Id="rId3" Type="http://schemas.openxmlformats.org/officeDocument/2006/relationships/hyperlink" Target="https://www.ageuk.org.uk/globalassets/age-uk/documents/reports-and-publications/reports-and-briefings/health--wellbeing/predicting_the_prevalence_of_loneliness_at_older_ages.pdf" TargetMode="External" /><Relationship Id="rId8" Type="http://schemas.openxmlformats.org/officeDocument/2006/relationships/hyperlink" Target="https://www.ons.gov.uk/datasets/create" TargetMode="External" /><Relationship Id="rId9" Type="http://schemas.openxmlformats.org/officeDocument/2006/relationships/hyperlink" Target="https://www.ons.gov.uk/datasets/create" TargetMode="External" /><Relationship Id="rId4" Type="http://schemas.openxmlformats.org/officeDocument/2006/relationships/hyperlink" Target="https://www.gov.uk/government/statistics/english-indices-of-deprivation-2019" TargetMode="External" /><Relationship Id="rId5" Type="http://schemas.openxmlformats.org/officeDocument/2006/relationships/hyperlink" Target="https://www.ons.gov.uk/datasets/create" TargetMode="External" /><Relationship Id="rId6" Type="http://schemas.openxmlformats.org/officeDocument/2006/relationships/hyperlink" Target="https://www.ons.gov.uk/datasets/create" TargetMode="External" /><Relationship Id="rId1" Type="http://schemas.openxmlformats.org/officeDocument/2006/relationships/hyperlink" Target="https://www.ons.gov.uk/peoplepopulationandcommunity/healthandsocialcare/disability/articles/outcomesfordisabledpeopleintheuk/2021" TargetMode="Externa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D14"/>
  <sheetViews>
    <sheetView topLeftCell="A11" view="normal" tabSelected="1" workbookViewId="0">
      <selection pane="topLeft" activeCell="A22" sqref="A22"/>
    </sheetView>
  </sheetViews>
  <sheetFormatPr defaultRowHeight="15"/>
  <cols>
    <col min="1" max="1" width="75.125" customWidth="1"/>
    <col min="2" max="2" width="47.25390625" customWidth="1"/>
    <col min="3" max="3" width="80.375" customWidth="1"/>
  </cols>
  <sheetData>
    <row r="1" spans="1:4" s="7" customFormat="1">
      <c r="A1" s="7" t="s">
        <v>162</v>
      </c>
      <c r="B1" s="7" t="s">
        <v>139</v>
      </c>
      <c r="C1" s="7" t="s">
        <v>138</v>
      </c>
      <c r="D1" s="7" t="s">
        <v>171</v>
      </c>
    </row>
    <row r="2" spans="1:4" ht="75">
      <c r="A2" t="s">
        <v>170</v>
      </c>
      <c r="B2" s="8" t="s">
        <v>158</v>
      </c>
      <c r="C2" s="8" t="s">
        <v>157</v>
      </c>
      <c r="D2" s="4" t="s">
        <v>144</v>
      </c>
    </row>
    <row r="3" spans="1:4" ht="135">
      <c r="A3" t="s">
        <v>169</v>
      </c>
      <c r="B3" s="8" t="s">
        <v>155</v>
      </c>
      <c r="C3" s="8" t="s">
        <v>154</v>
      </c>
      <c r="D3" s="4" t="s">
        <v>156</v>
      </c>
    </row>
    <row r="4" spans="1:3" ht="60">
      <c r="A4" t="s">
        <v>100</v>
      </c>
      <c r="B4" s="8" t="s">
        <v>141</v>
      </c>
      <c r="C4" s="8" t="s">
        <v>140</v>
      </c>
    </row>
    <row r="5" spans="1:4" ht="60">
      <c r="A5" t="s">
        <v>120</v>
      </c>
      <c r="B5" s="8" t="s">
        <v>143</v>
      </c>
      <c r="C5" s="8" t="s">
        <v>142</v>
      </c>
      <c r="D5" s="4" t="s">
        <v>144</v>
      </c>
    </row>
    <row r="6" spans="1:4" ht="45">
      <c r="A6" t="s">
        <v>131</v>
      </c>
      <c r="B6" s="8" t="s">
        <v>143</v>
      </c>
      <c r="C6" s="8" t="s">
        <v>145</v>
      </c>
      <c r="D6" s="4" t="s">
        <v>146</v>
      </c>
    </row>
    <row r="7" spans="1:4" ht="45">
      <c r="A7" t="s">
        <v>165</v>
      </c>
      <c r="B7" s="8" t="s">
        <v>143</v>
      </c>
      <c r="C7" s="8" t="s">
        <v>145</v>
      </c>
      <c r="D7" s="4" t="s">
        <v>150</v>
      </c>
    </row>
    <row r="8" spans="1:4" ht="45">
      <c r="A8" t="s">
        <v>119</v>
      </c>
      <c r="B8" s="8" t="s">
        <v>143</v>
      </c>
      <c r="C8" s="8" t="s">
        <v>145</v>
      </c>
      <c r="D8" s="4" t="s">
        <v>144</v>
      </c>
    </row>
    <row r="9" spans="1:4" ht="105">
      <c r="A9" t="s">
        <v>164</v>
      </c>
      <c r="B9" s="8" t="s">
        <v>148</v>
      </c>
      <c r="C9" s="8" t="s">
        <v>147</v>
      </c>
      <c r="D9" s="4" t="s">
        <v>149</v>
      </c>
    </row>
    <row r="10" spans="1:4" ht="45">
      <c r="A10" t="s">
        <v>163</v>
      </c>
      <c r="B10" s="8" t="s">
        <v>143</v>
      </c>
      <c r="C10" s="8" t="s">
        <v>145</v>
      </c>
      <c r="D10" s="4"/>
    </row>
    <row r="11" spans="1:3" ht="60">
      <c r="A11" t="s">
        <v>121</v>
      </c>
      <c r="B11" s="8" t="s">
        <v>141</v>
      </c>
      <c r="C11" s="8" t="s">
        <v>151</v>
      </c>
    </row>
    <row r="12" spans="1:3" ht="150">
      <c r="A12" t="s">
        <v>168</v>
      </c>
      <c r="B12" s="8" t="s">
        <v>153</v>
      </c>
      <c r="C12" s="8" t="s">
        <v>152</v>
      </c>
    </row>
    <row r="13" spans="1:4" ht="45">
      <c r="A13" t="s">
        <v>167</v>
      </c>
      <c r="B13" s="8" t="s">
        <v>143</v>
      </c>
      <c r="C13" s="8" t="s">
        <v>145</v>
      </c>
      <c r="D13" s="4" t="s">
        <v>144</v>
      </c>
    </row>
    <row r="14" spans="1:4" ht="45">
      <c r="A14" t="s">
        <v>166</v>
      </c>
      <c r="B14" s="8" t="s">
        <v>143</v>
      </c>
      <c r="C14" s="8" t="s">
        <v>145</v>
      </c>
      <c r="D14" s="4" t="s">
        <v>144</v>
      </c>
    </row>
  </sheetData>
  <hyperlinks>
    <hyperlink ref="D6" r:id="rId1" location="loneliness" display="https://www.ons.gov.uk/peoplepopulationandcommunity/healthandsocialcare/disability/articles/outcomesfordisabledpeopleintheuk/2021#loneliness"/>
    <hyperlink ref="D2" r:id="rId2" display="https://www.ons.gov.uk/datasets/create"/>
    <hyperlink ref="D3" r:id="rId3" display="https://www.ageuk.org.uk/globalassets/age-uk/documents/reports-and-publications/reports-and-briefings/health--wellbeing/predicting_the_prevalence_of_loneliness_at_older_ages.pdf"/>
    <hyperlink ref="D9" r:id="rId4" display="https://www.gov.uk/government/statistics/english-indices-of-deprivation-2019"/>
    <hyperlink ref="D13" r:id="rId5" display="https://www.ons.gov.uk/datasets/create"/>
    <hyperlink ref="D14" r:id="rId6" display="https://www.ons.gov.uk/datasets/create"/>
    <hyperlink ref="D7" r:id="rId7" display="https://www.ons.gov.uk/peoplepopulationandcommunity/birthsdeathsandmarriages/marriagecohabitationandcivilpartnerships/articles/marriageandcivilpartnershipstatusenglandandwalescensus2021/2023-02-22"/>
    <hyperlink ref="D5" r:id="rId8" display="https://www.ons.gov.uk/datasets/create"/>
    <hyperlink ref="D8" r:id="rId9" display="https://www.ons.gov.uk/datasets/create"/>
  </hyperlinks>
  <pageMargins left="0.7" right="0.7" top="0.75" bottom="0.75" header="0.3" footer="0.3"/>
  <headerFooter scaleWithDoc="1" alignWithMargins="0" differentFirst="0" differentOddEven="0"/>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189"/>
  <sheetViews>
    <sheetView view="normal" workbookViewId="0">
      <selection pane="topLeft" activeCell="B12" sqref="B12"/>
    </sheetView>
  </sheetViews>
  <sheetFormatPr defaultRowHeight="15"/>
  <cols>
    <col min="1" max="1" width="13.125" customWidth="1"/>
    <col min="2" max="2" width="32.125" customWidth="1"/>
    <col min="3" max="3" width="19.125" customWidth="1"/>
    <col min="4" max="4" width="25.00390625" customWidth="1"/>
    <col min="6" max="6" width="15.25390625" style="2" customWidth="1"/>
    <col min="7" max="7" width="23.00390625" customWidth="1"/>
  </cols>
  <sheetData>
    <row r="1" spans="1:8" s="10" customFormat="1">
      <c r="A1" s="10" t="s">
        <v>95</v>
      </c>
      <c r="B1" s="10" t="s">
        <v>96</v>
      </c>
      <c r="C1" s="10" t="s">
        <v>46</v>
      </c>
      <c r="D1" s="10" t="s">
        <v>97</v>
      </c>
      <c r="E1" s="10" t="s">
        <v>45</v>
      </c>
      <c r="F1" s="11" t="s">
        <v>98</v>
      </c>
      <c r="G1" s="10" t="s">
        <v>99</v>
      </c>
      <c r="H1" s="10" t="s">
        <v>159</v>
      </c>
    </row>
    <row r="2" spans="1:8">
      <c r="A2" t="s">
        <v>50</v>
      </c>
      <c r="B2" t="s">
        <v>0</v>
      </c>
      <c r="C2" t="s">
        <v>112</v>
      </c>
      <c r="D2" t="s">
        <v>132</v>
      </c>
      <c r="E2">
        <v>420</v>
      </c>
      <c r="F2" s="2">
        <v>0.224</v>
      </c>
      <c r="G2" t="s">
        <v>117</v>
      </c>
      <c r="H2">
        <v>1875</v>
      </c>
    </row>
    <row r="3" spans="1:8">
      <c r="A3" t="s">
        <v>50</v>
      </c>
      <c r="B3" t="s">
        <v>0</v>
      </c>
      <c r="C3" t="s">
        <v>101</v>
      </c>
      <c r="D3" t="s">
        <v>132</v>
      </c>
      <c r="E3">
        <v>394</v>
      </c>
      <c r="F3" s="2">
        <v>0.29579579579579579</v>
      </c>
      <c r="G3" t="s">
        <v>49</v>
      </c>
      <c r="H3">
        <v>1332</v>
      </c>
    </row>
    <row r="4" spans="1:8">
      <c r="A4" t="s">
        <v>50</v>
      </c>
      <c r="B4" t="s">
        <v>0</v>
      </c>
      <c r="C4" t="s">
        <v>102</v>
      </c>
      <c r="D4" t="s">
        <v>132</v>
      </c>
      <c r="E4">
        <v>288</v>
      </c>
      <c r="F4" s="2">
        <v>0.37209302325581395</v>
      </c>
      <c r="G4" t="s">
        <v>48</v>
      </c>
      <c r="H4">
        <v>774</v>
      </c>
    </row>
    <row r="5" spans="1:8">
      <c r="A5" t="s">
        <v>50</v>
      </c>
      <c r="B5" t="s">
        <v>0</v>
      </c>
      <c r="C5" t="s">
        <v>103</v>
      </c>
      <c r="D5" t="s">
        <v>132</v>
      </c>
      <c r="E5">
        <v>134</v>
      </c>
      <c r="F5" s="2">
        <v>0.600896860986547</v>
      </c>
      <c r="G5" t="s">
        <v>47</v>
      </c>
      <c r="H5">
        <v>223</v>
      </c>
    </row>
    <row r="6" spans="1:8">
      <c r="A6" t="s">
        <v>51</v>
      </c>
      <c r="B6" t="s">
        <v>1</v>
      </c>
      <c r="C6" t="s">
        <v>112</v>
      </c>
      <c r="D6" t="s">
        <v>132</v>
      </c>
      <c r="E6">
        <v>327</v>
      </c>
      <c r="F6" s="2">
        <v>0.24061810154525387</v>
      </c>
      <c r="G6" t="s">
        <v>117</v>
      </c>
      <c r="H6">
        <v>1359</v>
      </c>
    </row>
    <row r="7" spans="1:8">
      <c r="A7" t="s">
        <v>51</v>
      </c>
      <c r="B7" t="s">
        <v>1</v>
      </c>
      <c r="C7" t="s">
        <v>101</v>
      </c>
      <c r="D7" t="s">
        <v>132</v>
      </c>
      <c r="E7">
        <v>270</v>
      </c>
      <c r="F7" s="2">
        <v>0.31914893617021278</v>
      </c>
      <c r="G7" t="s">
        <v>49</v>
      </c>
      <c r="H7">
        <v>846</v>
      </c>
    </row>
    <row r="8" spans="1:8">
      <c r="A8" t="s">
        <v>51</v>
      </c>
      <c r="B8" t="s">
        <v>1</v>
      </c>
      <c r="C8" t="s">
        <v>102</v>
      </c>
      <c r="D8" t="s">
        <v>132</v>
      </c>
      <c r="E8">
        <v>203</v>
      </c>
      <c r="F8" s="2">
        <v>0.49391727493917276</v>
      </c>
      <c r="G8" t="s">
        <v>48</v>
      </c>
      <c r="H8">
        <v>411</v>
      </c>
    </row>
    <row r="9" spans="1:8">
      <c r="A9" t="s">
        <v>51</v>
      </c>
      <c r="B9" t="s">
        <v>1</v>
      </c>
      <c r="C9" t="s">
        <v>103</v>
      </c>
      <c r="D9" t="s">
        <v>132</v>
      </c>
      <c r="E9">
        <v>112</v>
      </c>
      <c r="F9" s="2">
        <v>0.632768361581921</v>
      </c>
      <c r="G9" t="s">
        <v>47</v>
      </c>
      <c r="H9">
        <v>177</v>
      </c>
    </row>
    <row r="10" spans="1:8">
      <c r="A10" t="s">
        <v>52</v>
      </c>
      <c r="B10" t="s">
        <v>2</v>
      </c>
      <c r="C10" t="s">
        <v>112</v>
      </c>
      <c r="D10" t="s">
        <v>132</v>
      </c>
      <c r="E10">
        <v>642</v>
      </c>
      <c r="F10" s="2">
        <v>0.35885969815539409</v>
      </c>
      <c r="G10" t="s">
        <v>117</v>
      </c>
      <c r="H10">
        <v>1789</v>
      </c>
    </row>
    <row r="11" spans="1:8">
      <c r="A11" t="s">
        <v>52</v>
      </c>
      <c r="B11" t="s">
        <v>2</v>
      </c>
      <c r="C11" t="s">
        <v>101</v>
      </c>
      <c r="D11" t="s">
        <v>132</v>
      </c>
      <c r="E11">
        <v>529</v>
      </c>
      <c r="F11" s="2">
        <v>0.40912606341840679</v>
      </c>
      <c r="G11" t="s">
        <v>49</v>
      </c>
      <c r="H11">
        <v>1293</v>
      </c>
    </row>
    <row r="12" spans="1:8">
      <c r="A12" t="s">
        <v>52</v>
      </c>
      <c r="B12" t="s">
        <v>2</v>
      </c>
      <c r="C12" t="s">
        <v>102</v>
      </c>
      <c r="D12" t="s">
        <v>132</v>
      </c>
      <c r="E12">
        <v>396</v>
      </c>
      <c r="F12" s="2">
        <v>0.48888888888888887</v>
      </c>
      <c r="G12" t="s">
        <v>48</v>
      </c>
      <c r="H12">
        <v>810</v>
      </c>
    </row>
    <row r="13" spans="1:8">
      <c r="A13" t="s">
        <v>52</v>
      </c>
      <c r="B13" t="s">
        <v>2</v>
      </c>
      <c r="C13" t="s">
        <v>103</v>
      </c>
      <c r="D13" t="s">
        <v>132</v>
      </c>
      <c r="E13">
        <v>251</v>
      </c>
      <c r="F13" s="2">
        <v>0.67473118279569888</v>
      </c>
      <c r="G13" t="s">
        <v>47</v>
      </c>
      <c r="H13">
        <v>372</v>
      </c>
    </row>
    <row r="14" spans="1:8">
      <c r="A14" t="s">
        <v>53</v>
      </c>
      <c r="B14" t="s">
        <v>3</v>
      </c>
      <c r="C14" t="s">
        <v>112</v>
      </c>
      <c r="D14" t="s">
        <v>132</v>
      </c>
      <c r="E14">
        <v>205</v>
      </c>
      <c r="F14" s="2">
        <v>0.14177040110650069</v>
      </c>
      <c r="G14" t="s">
        <v>117</v>
      </c>
      <c r="H14">
        <v>1446</v>
      </c>
    </row>
    <row r="15" spans="1:8">
      <c r="A15" t="s">
        <v>53</v>
      </c>
      <c r="B15" t="s">
        <v>3</v>
      </c>
      <c r="C15" t="s">
        <v>101</v>
      </c>
      <c r="D15" t="s">
        <v>132</v>
      </c>
      <c r="E15">
        <v>192</v>
      </c>
      <c r="F15" s="2">
        <v>0.16681146828844484</v>
      </c>
      <c r="G15" t="s">
        <v>49</v>
      </c>
      <c r="H15">
        <v>1151</v>
      </c>
    </row>
    <row r="16" spans="1:8">
      <c r="A16" t="s">
        <v>53</v>
      </c>
      <c r="B16" t="s">
        <v>3</v>
      </c>
      <c r="C16" t="s">
        <v>102</v>
      </c>
      <c r="D16" t="s">
        <v>132</v>
      </c>
      <c r="E16">
        <v>225</v>
      </c>
      <c r="F16" s="2">
        <v>0.27405602923264311</v>
      </c>
      <c r="G16" t="s">
        <v>48</v>
      </c>
      <c r="H16">
        <v>821</v>
      </c>
    </row>
    <row r="17" spans="1:8">
      <c r="A17" t="s">
        <v>53</v>
      </c>
      <c r="B17" t="s">
        <v>3</v>
      </c>
      <c r="C17" t="s">
        <v>103</v>
      </c>
      <c r="D17" t="s">
        <v>132</v>
      </c>
      <c r="E17">
        <v>132</v>
      </c>
      <c r="F17" s="2">
        <v>0.53012048192771088</v>
      </c>
      <c r="G17" t="s">
        <v>47</v>
      </c>
      <c r="H17">
        <v>249</v>
      </c>
    </row>
    <row r="18" spans="1:8">
      <c r="A18" t="s">
        <v>54</v>
      </c>
      <c r="B18" t="s">
        <v>4</v>
      </c>
      <c r="C18" t="s">
        <v>112</v>
      </c>
      <c r="D18" t="s">
        <v>132</v>
      </c>
      <c r="E18">
        <v>219</v>
      </c>
      <c r="F18" s="2">
        <v>0.13353658536585367</v>
      </c>
      <c r="G18" t="s">
        <v>117</v>
      </c>
      <c r="H18">
        <v>1640</v>
      </c>
    </row>
    <row r="19" spans="1:8">
      <c r="A19" t="s">
        <v>54</v>
      </c>
      <c r="B19" t="s">
        <v>4</v>
      </c>
      <c r="C19" t="s">
        <v>101</v>
      </c>
      <c r="D19" t="s">
        <v>132</v>
      </c>
      <c r="E19">
        <v>206</v>
      </c>
      <c r="F19" s="2">
        <v>0.17728055077452667</v>
      </c>
      <c r="G19" t="s">
        <v>49</v>
      </c>
      <c r="H19">
        <v>1162</v>
      </c>
    </row>
    <row r="20" spans="1:8">
      <c r="A20" t="s">
        <v>54</v>
      </c>
      <c r="B20" t="s">
        <v>4</v>
      </c>
      <c r="C20" t="s">
        <v>102</v>
      </c>
      <c r="D20" t="s">
        <v>132</v>
      </c>
      <c r="E20">
        <v>205</v>
      </c>
      <c r="F20" s="2">
        <v>0.3125</v>
      </c>
      <c r="G20" t="s">
        <v>48</v>
      </c>
      <c r="H20">
        <v>656</v>
      </c>
    </row>
    <row r="21" spans="1:8">
      <c r="A21" t="s">
        <v>54</v>
      </c>
      <c r="B21" t="s">
        <v>4</v>
      </c>
      <c r="C21" t="s">
        <v>103</v>
      </c>
      <c r="D21" t="s">
        <v>132</v>
      </c>
      <c r="E21">
        <v>122</v>
      </c>
      <c r="F21" s="2">
        <v>0.53275109170305679</v>
      </c>
      <c r="G21" t="s">
        <v>47</v>
      </c>
      <c r="H21">
        <v>229</v>
      </c>
    </row>
    <row r="22" spans="1:8">
      <c r="A22" t="s">
        <v>55</v>
      </c>
      <c r="B22" t="s">
        <v>5</v>
      </c>
      <c r="C22" t="s">
        <v>112</v>
      </c>
      <c r="D22" t="s">
        <v>132</v>
      </c>
      <c r="E22">
        <v>99</v>
      </c>
      <c r="F22" s="2">
        <v>0.13524590163934427</v>
      </c>
      <c r="G22" t="s">
        <v>117</v>
      </c>
      <c r="H22">
        <v>732</v>
      </c>
    </row>
    <row r="23" spans="1:8">
      <c r="A23" t="s">
        <v>55</v>
      </c>
      <c r="B23" t="s">
        <v>5</v>
      </c>
      <c r="C23" t="s">
        <v>101</v>
      </c>
      <c r="D23" t="s">
        <v>132</v>
      </c>
      <c r="E23">
        <v>118</v>
      </c>
      <c r="F23" s="2">
        <v>0.18971061093247588</v>
      </c>
      <c r="G23" t="s">
        <v>49</v>
      </c>
      <c r="H23">
        <v>622</v>
      </c>
    </row>
    <row r="24" spans="1:8">
      <c r="A24" t="s">
        <v>55</v>
      </c>
      <c r="B24" t="s">
        <v>5</v>
      </c>
      <c r="C24" t="s">
        <v>102</v>
      </c>
      <c r="D24" t="s">
        <v>132</v>
      </c>
      <c r="E24">
        <v>126</v>
      </c>
      <c r="F24" s="2">
        <v>0.31898734177215188</v>
      </c>
      <c r="G24" t="s">
        <v>48</v>
      </c>
      <c r="H24">
        <v>395</v>
      </c>
    </row>
    <row r="25" spans="1:8">
      <c r="A25" t="s">
        <v>55</v>
      </c>
      <c r="B25" t="s">
        <v>5</v>
      </c>
      <c r="C25" t="s">
        <v>103</v>
      </c>
      <c r="D25" t="s">
        <v>132</v>
      </c>
      <c r="E25">
        <v>66</v>
      </c>
      <c r="F25" s="2">
        <v>0.46808510638297873</v>
      </c>
      <c r="G25" t="s">
        <v>47</v>
      </c>
      <c r="H25">
        <v>141</v>
      </c>
    </row>
    <row r="26" spans="1:8">
      <c r="A26" t="s">
        <v>56</v>
      </c>
      <c r="B26" t="s">
        <v>6</v>
      </c>
      <c r="C26" t="s">
        <v>112</v>
      </c>
      <c r="D26" t="s">
        <v>132</v>
      </c>
      <c r="E26">
        <v>242</v>
      </c>
      <c r="F26" s="2">
        <v>0.18347232752084913</v>
      </c>
      <c r="G26" t="s">
        <v>117</v>
      </c>
      <c r="H26">
        <v>1319</v>
      </c>
    </row>
    <row r="27" spans="1:8">
      <c r="A27" t="s">
        <v>56</v>
      </c>
      <c r="B27" t="s">
        <v>6</v>
      </c>
      <c r="C27" t="s">
        <v>101</v>
      </c>
      <c r="D27" t="s">
        <v>132</v>
      </c>
      <c r="E27">
        <v>269</v>
      </c>
      <c r="F27" s="2">
        <v>0.21763754045307443</v>
      </c>
      <c r="G27" t="s">
        <v>49</v>
      </c>
      <c r="H27">
        <v>1236</v>
      </c>
    </row>
    <row r="28" spans="1:8">
      <c r="A28" t="s">
        <v>56</v>
      </c>
      <c r="B28" t="s">
        <v>6</v>
      </c>
      <c r="C28" t="s">
        <v>102</v>
      </c>
      <c r="D28" t="s">
        <v>132</v>
      </c>
      <c r="E28">
        <v>292</v>
      </c>
      <c r="F28" s="2">
        <v>0.34803337306317045</v>
      </c>
      <c r="G28" t="s">
        <v>48</v>
      </c>
      <c r="H28">
        <v>839</v>
      </c>
    </row>
    <row r="29" spans="1:8">
      <c r="A29" t="s">
        <v>56</v>
      </c>
      <c r="B29" t="s">
        <v>6</v>
      </c>
      <c r="C29" t="s">
        <v>103</v>
      </c>
      <c r="D29" t="s">
        <v>132</v>
      </c>
      <c r="E29">
        <v>155</v>
      </c>
      <c r="F29" s="2">
        <v>0.55755395683453235</v>
      </c>
      <c r="G29" t="s">
        <v>47</v>
      </c>
      <c r="H29">
        <v>278</v>
      </c>
    </row>
    <row r="30" spans="1:8">
      <c r="A30" t="s">
        <v>57</v>
      </c>
      <c r="B30" t="s">
        <v>7</v>
      </c>
      <c r="C30" t="s">
        <v>112</v>
      </c>
      <c r="D30" t="s">
        <v>132</v>
      </c>
      <c r="E30">
        <v>214</v>
      </c>
      <c r="F30" s="2">
        <v>0.15770081061164334</v>
      </c>
      <c r="G30" t="s">
        <v>117</v>
      </c>
      <c r="H30">
        <v>1357</v>
      </c>
    </row>
    <row r="31" spans="1:8">
      <c r="A31" t="s">
        <v>57</v>
      </c>
      <c r="B31" t="s">
        <v>7</v>
      </c>
      <c r="C31" t="s">
        <v>101</v>
      </c>
      <c r="D31" t="s">
        <v>132</v>
      </c>
      <c r="E31">
        <v>251</v>
      </c>
      <c r="F31" s="2">
        <v>0.19029567854435178</v>
      </c>
      <c r="G31" t="s">
        <v>49</v>
      </c>
      <c r="H31">
        <v>1319</v>
      </c>
    </row>
    <row r="32" spans="1:8">
      <c r="A32" t="s">
        <v>57</v>
      </c>
      <c r="B32" t="s">
        <v>7</v>
      </c>
      <c r="C32" t="s">
        <v>102</v>
      </c>
      <c r="D32" t="s">
        <v>132</v>
      </c>
      <c r="E32">
        <v>191</v>
      </c>
      <c r="F32" s="2">
        <v>0.26901408450704223</v>
      </c>
      <c r="G32" t="s">
        <v>48</v>
      </c>
      <c r="H32">
        <v>710</v>
      </c>
    </row>
    <row r="33" spans="1:8">
      <c r="A33" t="s">
        <v>57</v>
      </c>
      <c r="B33" t="s">
        <v>7</v>
      </c>
      <c r="C33" t="s">
        <v>103</v>
      </c>
      <c r="D33" t="s">
        <v>132</v>
      </c>
      <c r="E33">
        <v>95</v>
      </c>
      <c r="F33" s="2">
        <v>0.48717948717948717</v>
      </c>
      <c r="G33" t="s">
        <v>47</v>
      </c>
      <c r="H33">
        <v>195</v>
      </c>
    </row>
    <row r="34" spans="1:8">
      <c r="A34" t="s">
        <v>58</v>
      </c>
      <c r="B34" t="s">
        <v>8</v>
      </c>
      <c r="C34" t="s">
        <v>112</v>
      </c>
      <c r="D34" t="s">
        <v>132</v>
      </c>
      <c r="E34">
        <v>272</v>
      </c>
      <c r="F34" s="2">
        <v>0.19168428470754051</v>
      </c>
      <c r="G34" t="s">
        <v>117</v>
      </c>
      <c r="H34">
        <v>1419</v>
      </c>
    </row>
    <row r="35" spans="1:8">
      <c r="A35" t="s">
        <v>58</v>
      </c>
      <c r="B35" t="s">
        <v>8</v>
      </c>
      <c r="C35" t="s">
        <v>101</v>
      </c>
      <c r="D35" t="s">
        <v>132</v>
      </c>
      <c r="E35">
        <v>389</v>
      </c>
      <c r="F35" s="2">
        <v>0.29785604900459417</v>
      </c>
      <c r="G35" t="s">
        <v>49</v>
      </c>
      <c r="H35">
        <v>1306</v>
      </c>
    </row>
    <row r="36" spans="1:8">
      <c r="A36" t="s">
        <v>58</v>
      </c>
      <c r="B36" t="s">
        <v>8</v>
      </c>
      <c r="C36" t="s">
        <v>102</v>
      </c>
      <c r="D36" t="s">
        <v>132</v>
      </c>
      <c r="E36">
        <v>358</v>
      </c>
      <c r="F36" s="2">
        <v>0.40044742729306487</v>
      </c>
      <c r="G36" t="s">
        <v>48</v>
      </c>
      <c r="H36">
        <v>894</v>
      </c>
    </row>
    <row r="37" spans="1:8">
      <c r="A37" t="s">
        <v>58</v>
      </c>
      <c r="B37" t="s">
        <v>8</v>
      </c>
      <c r="C37" t="s">
        <v>103</v>
      </c>
      <c r="D37" t="s">
        <v>132</v>
      </c>
      <c r="E37">
        <v>255</v>
      </c>
      <c r="F37" s="2">
        <v>0.625</v>
      </c>
      <c r="G37" t="s">
        <v>47</v>
      </c>
      <c r="H37">
        <v>408</v>
      </c>
    </row>
    <row r="38" spans="1:8">
      <c r="A38" t="s">
        <v>59</v>
      </c>
      <c r="B38" t="s">
        <v>9</v>
      </c>
      <c r="C38" t="s">
        <v>112</v>
      </c>
      <c r="D38" t="s">
        <v>132</v>
      </c>
      <c r="E38">
        <v>228</v>
      </c>
      <c r="F38" s="2">
        <v>0.17312072892938496</v>
      </c>
      <c r="G38" t="s">
        <v>117</v>
      </c>
      <c r="H38">
        <v>1317</v>
      </c>
    </row>
    <row r="39" spans="1:8">
      <c r="A39" t="s">
        <v>59</v>
      </c>
      <c r="B39" t="s">
        <v>9</v>
      </c>
      <c r="C39" t="s">
        <v>101</v>
      </c>
      <c r="D39" t="s">
        <v>132</v>
      </c>
      <c r="E39">
        <v>275</v>
      </c>
      <c r="F39" s="2">
        <v>0.22321428571428573</v>
      </c>
      <c r="G39" t="s">
        <v>49</v>
      </c>
      <c r="H39">
        <v>1232</v>
      </c>
    </row>
    <row r="40" spans="1:8">
      <c r="A40" t="s">
        <v>59</v>
      </c>
      <c r="B40" t="s">
        <v>9</v>
      </c>
      <c r="C40" t="s">
        <v>102</v>
      </c>
      <c r="D40" t="s">
        <v>132</v>
      </c>
      <c r="E40">
        <v>348</v>
      </c>
      <c r="F40" s="2">
        <v>0.36287799791449427</v>
      </c>
      <c r="G40" t="s">
        <v>48</v>
      </c>
      <c r="H40">
        <v>959</v>
      </c>
    </row>
    <row r="41" spans="1:8">
      <c r="A41" t="s">
        <v>59</v>
      </c>
      <c r="B41" t="s">
        <v>9</v>
      </c>
      <c r="C41" t="s">
        <v>103</v>
      </c>
      <c r="D41" t="s">
        <v>132</v>
      </c>
      <c r="E41">
        <v>152</v>
      </c>
      <c r="F41" s="2">
        <v>0.52595155709342556</v>
      </c>
      <c r="G41" t="s">
        <v>47</v>
      </c>
      <c r="H41">
        <v>289</v>
      </c>
    </row>
    <row r="42" spans="1:8">
      <c r="A42" t="s">
        <v>60</v>
      </c>
      <c r="B42" t="s">
        <v>10</v>
      </c>
      <c r="C42" t="s">
        <v>112</v>
      </c>
      <c r="D42" t="s">
        <v>132</v>
      </c>
      <c r="E42">
        <v>169</v>
      </c>
      <c r="F42" s="2">
        <v>0.12678169542385595</v>
      </c>
      <c r="G42" t="s">
        <v>117</v>
      </c>
      <c r="H42">
        <v>1333</v>
      </c>
    </row>
    <row r="43" spans="1:8">
      <c r="A43" t="s">
        <v>60</v>
      </c>
      <c r="B43" t="s">
        <v>10</v>
      </c>
      <c r="C43" t="s">
        <v>101</v>
      </c>
      <c r="D43" t="s">
        <v>132</v>
      </c>
      <c r="E43">
        <v>224</v>
      </c>
      <c r="F43" s="2">
        <v>0.20308250226654578</v>
      </c>
      <c r="G43" t="s">
        <v>49</v>
      </c>
      <c r="H43">
        <v>1103</v>
      </c>
    </row>
    <row r="44" spans="1:8">
      <c r="A44" t="s">
        <v>60</v>
      </c>
      <c r="B44" t="s">
        <v>10</v>
      </c>
      <c r="C44" t="s">
        <v>102</v>
      </c>
      <c r="D44" t="s">
        <v>132</v>
      </c>
      <c r="E44">
        <v>188</v>
      </c>
      <c r="F44" s="2">
        <v>0.28746177370030579</v>
      </c>
      <c r="G44" t="s">
        <v>48</v>
      </c>
      <c r="H44">
        <v>654</v>
      </c>
    </row>
    <row r="45" spans="1:8">
      <c r="A45" t="s">
        <v>60</v>
      </c>
      <c r="B45" t="s">
        <v>10</v>
      </c>
      <c r="C45" t="s">
        <v>103</v>
      </c>
      <c r="D45" t="s">
        <v>132</v>
      </c>
      <c r="E45">
        <v>117</v>
      </c>
      <c r="F45" s="2">
        <v>0.52941176470588236</v>
      </c>
      <c r="G45" t="s">
        <v>47</v>
      </c>
      <c r="H45">
        <v>221</v>
      </c>
    </row>
    <row r="46" spans="1:8">
      <c r="A46" t="s">
        <v>61</v>
      </c>
      <c r="B46" t="s">
        <v>11</v>
      </c>
      <c r="C46" t="s">
        <v>112</v>
      </c>
      <c r="D46" t="s">
        <v>132</v>
      </c>
      <c r="E46">
        <v>116</v>
      </c>
      <c r="F46" s="2">
        <v>0.15868673050615595</v>
      </c>
      <c r="G46" t="s">
        <v>117</v>
      </c>
      <c r="H46">
        <v>731</v>
      </c>
    </row>
    <row r="47" spans="1:8">
      <c r="A47" t="s">
        <v>61</v>
      </c>
      <c r="B47" t="s">
        <v>11</v>
      </c>
      <c r="C47" t="s">
        <v>101</v>
      </c>
      <c r="D47" t="s">
        <v>132</v>
      </c>
      <c r="E47">
        <v>139</v>
      </c>
      <c r="F47" s="2">
        <v>0.23322147651006711</v>
      </c>
      <c r="G47" t="s">
        <v>49</v>
      </c>
      <c r="H47">
        <v>596</v>
      </c>
    </row>
    <row r="48" spans="1:8">
      <c r="A48" t="s">
        <v>61</v>
      </c>
      <c r="B48" t="s">
        <v>11</v>
      </c>
      <c r="C48" t="s">
        <v>102</v>
      </c>
      <c r="D48" t="s">
        <v>132</v>
      </c>
      <c r="E48">
        <v>179</v>
      </c>
      <c r="F48" s="2">
        <v>0.37923728813559321</v>
      </c>
      <c r="G48" t="s">
        <v>48</v>
      </c>
      <c r="H48">
        <v>472</v>
      </c>
    </row>
    <row r="49" spans="1:8">
      <c r="A49" t="s">
        <v>61</v>
      </c>
      <c r="B49" t="s">
        <v>11</v>
      </c>
      <c r="C49" t="s">
        <v>103</v>
      </c>
      <c r="D49" t="s">
        <v>132</v>
      </c>
      <c r="E49">
        <v>98</v>
      </c>
      <c r="F49" s="2">
        <v>0.58333333333333337</v>
      </c>
      <c r="G49" t="s">
        <v>47</v>
      </c>
      <c r="H49">
        <v>168</v>
      </c>
    </row>
    <row r="50" spans="1:8">
      <c r="A50" t="s">
        <v>62</v>
      </c>
      <c r="B50" t="s">
        <v>12</v>
      </c>
      <c r="C50" t="s">
        <v>112</v>
      </c>
      <c r="D50" t="s">
        <v>132</v>
      </c>
      <c r="E50">
        <v>160</v>
      </c>
      <c r="F50" s="2">
        <v>0.21739130434782608</v>
      </c>
      <c r="G50" t="s">
        <v>117</v>
      </c>
      <c r="H50">
        <v>736</v>
      </c>
    </row>
    <row r="51" spans="1:8">
      <c r="A51" t="s">
        <v>62</v>
      </c>
      <c r="B51" t="s">
        <v>12</v>
      </c>
      <c r="C51" t="s">
        <v>101</v>
      </c>
      <c r="D51" t="s">
        <v>132</v>
      </c>
      <c r="E51">
        <v>155</v>
      </c>
      <c r="F51" s="2">
        <v>0.31</v>
      </c>
      <c r="G51" t="s">
        <v>49</v>
      </c>
      <c r="H51">
        <v>500</v>
      </c>
    </row>
    <row r="52" spans="1:8">
      <c r="A52" t="s">
        <v>62</v>
      </c>
      <c r="B52" t="s">
        <v>12</v>
      </c>
      <c r="C52" t="s">
        <v>102</v>
      </c>
      <c r="D52" t="s">
        <v>132</v>
      </c>
      <c r="E52">
        <v>125</v>
      </c>
      <c r="F52" s="2">
        <v>0.47348484848484851</v>
      </c>
      <c r="G52" t="s">
        <v>48</v>
      </c>
      <c r="H52">
        <v>264</v>
      </c>
    </row>
    <row r="53" spans="1:8">
      <c r="A53" t="s">
        <v>62</v>
      </c>
      <c r="B53" t="s">
        <v>12</v>
      </c>
      <c r="C53" t="s">
        <v>103</v>
      </c>
      <c r="D53" t="s">
        <v>132</v>
      </c>
      <c r="E53">
        <v>35</v>
      </c>
      <c r="F53" s="2">
        <v>0.50724637681159424</v>
      </c>
      <c r="G53" t="s">
        <v>47</v>
      </c>
      <c r="H53">
        <v>69</v>
      </c>
    </row>
    <row r="54" spans="1:8">
      <c r="A54" t="s">
        <v>63</v>
      </c>
      <c r="B54" t="s">
        <v>13</v>
      </c>
      <c r="C54" t="s">
        <v>112</v>
      </c>
      <c r="D54" t="s">
        <v>132</v>
      </c>
      <c r="E54">
        <v>186</v>
      </c>
      <c r="F54" s="2">
        <v>0.11439114391143912</v>
      </c>
      <c r="G54" t="s">
        <v>117</v>
      </c>
      <c r="H54">
        <v>1626</v>
      </c>
    </row>
    <row r="55" spans="1:8">
      <c r="A55" t="s">
        <v>63</v>
      </c>
      <c r="B55" t="s">
        <v>13</v>
      </c>
      <c r="C55" t="s">
        <v>101</v>
      </c>
      <c r="D55" t="s">
        <v>132</v>
      </c>
      <c r="E55">
        <v>194</v>
      </c>
      <c r="F55" s="2">
        <v>0.16928446771378708</v>
      </c>
      <c r="G55" t="s">
        <v>49</v>
      </c>
      <c r="H55">
        <v>1146</v>
      </c>
    </row>
    <row r="56" spans="1:8">
      <c r="A56" t="s">
        <v>63</v>
      </c>
      <c r="B56" t="s">
        <v>13</v>
      </c>
      <c r="C56" t="s">
        <v>102</v>
      </c>
      <c r="D56" t="s">
        <v>132</v>
      </c>
      <c r="E56">
        <v>211</v>
      </c>
      <c r="F56" s="2">
        <v>0.34253246753246752</v>
      </c>
      <c r="G56" t="s">
        <v>48</v>
      </c>
      <c r="H56">
        <v>616</v>
      </c>
    </row>
    <row r="57" spans="1:8">
      <c r="A57" t="s">
        <v>63</v>
      </c>
      <c r="B57" t="s">
        <v>13</v>
      </c>
      <c r="C57" t="s">
        <v>103</v>
      </c>
      <c r="D57" t="s">
        <v>132</v>
      </c>
      <c r="E57">
        <v>110</v>
      </c>
      <c r="F57" s="2">
        <v>0.60773480662983426</v>
      </c>
      <c r="G57" t="s">
        <v>47</v>
      </c>
      <c r="H57">
        <v>181</v>
      </c>
    </row>
    <row r="58" spans="1:8">
      <c r="A58" t="s">
        <v>64</v>
      </c>
      <c r="B58" t="s">
        <v>14</v>
      </c>
      <c r="C58" t="s">
        <v>112</v>
      </c>
      <c r="D58" t="s">
        <v>132</v>
      </c>
      <c r="E58">
        <v>131</v>
      </c>
      <c r="F58" s="2">
        <v>0.17079530638852672</v>
      </c>
      <c r="G58" t="s">
        <v>117</v>
      </c>
      <c r="H58">
        <v>767</v>
      </c>
    </row>
    <row r="59" spans="1:8">
      <c r="A59" t="s">
        <v>64</v>
      </c>
      <c r="B59" t="s">
        <v>14</v>
      </c>
      <c r="C59" t="s">
        <v>101</v>
      </c>
      <c r="D59" t="s">
        <v>132</v>
      </c>
      <c r="E59">
        <v>146</v>
      </c>
      <c r="F59" s="2">
        <v>0.17176470588235293</v>
      </c>
      <c r="G59" t="s">
        <v>49</v>
      </c>
      <c r="H59">
        <v>850</v>
      </c>
    </row>
    <row r="60" spans="1:8">
      <c r="A60" t="s">
        <v>64</v>
      </c>
      <c r="B60" t="s">
        <v>14</v>
      </c>
      <c r="C60" t="s">
        <v>102</v>
      </c>
      <c r="D60" t="s">
        <v>132</v>
      </c>
      <c r="E60">
        <v>126</v>
      </c>
      <c r="F60" s="2">
        <v>0.22826086956521738</v>
      </c>
      <c r="G60" t="s">
        <v>48</v>
      </c>
      <c r="H60">
        <v>552</v>
      </c>
    </row>
    <row r="61" spans="1:8">
      <c r="A61" t="s">
        <v>64</v>
      </c>
      <c r="B61" t="s">
        <v>14</v>
      </c>
      <c r="C61" t="s">
        <v>103</v>
      </c>
      <c r="D61" t="s">
        <v>132</v>
      </c>
      <c r="E61">
        <v>80</v>
      </c>
      <c r="F61" s="2">
        <v>0.48484848484848486</v>
      </c>
      <c r="G61" t="s">
        <v>47</v>
      </c>
      <c r="H61">
        <v>165</v>
      </c>
    </row>
    <row r="62" spans="1:8">
      <c r="A62" t="s">
        <v>65</v>
      </c>
      <c r="B62" t="s">
        <v>15</v>
      </c>
      <c r="C62" t="s">
        <v>112</v>
      </c>
      <c r="D62" t="s">
        <v>132</v>
      </c>
      <c r="E62">
        <v>99</v>
      </c>
      <c r="F62" s="2">
        <v>0.14644970414201183</v>
      </c>
      <c r="G62" t="s">
        <v>117</v>
      </c>
      <c r="H62">
        <v>676</v>
      </c>
    </row>
    <row r="63" spans="1:8">
      <c r="A63" t="s">
        <v>65</v>
      </c>
      <c r="B63" t="s">
        <v>15</v>
      </c>
      <c r="C63" t="s">
        <v>101</v>
      </c>
      <c r="D63" t="s">
        <v>132</v>
      </c>
      <c r="E63">
        <v>121</v>
      </c>
      <c r="F63" s="2">
        <v>0.18113772455089822</v>
      </c>
      <c r="G63" t="s">
        <v>49</v>
      </c>
      <c r="H63">
        <v>668</v>
      </c>
    </row>
    <row r="64" spans="1:8">
      <c r="A64" t="s">
        <v>65</v>
      </c>
      <c r="B64" t="s">
        <v>15</v>
      </c>
      <c r="C64" t="s">
        <v>102</v>
      </c>
      <c r="D64" t="s">
        <v>132</v>
      </c>
      <c r="E64">
        <v>124</v>
      </c>
      <c r="F64" s="2">
        <v>0.30769230769230771</v>
      </c>
      <c r="G64" t="s">
        <v>48</v>
      </c>
      <c r="H64">
        <v>403</v>
      </c>
    </row>
    <row r="65" spans="1:8">
      <c r="A65" t="s">
        <v>65</v>
      </c>
      <c r="B65" t="s">
        <v>15</v>
      </c>
      <c r="C65" t="s">
        <v>103</v>
      </c>
      <c r="D65" t="s">
        <v>132</v>
      </c>
      <c r="E65">
        <v>68</v>
      </c>
      <c r="F65" s="2">
        <v>0.51908396946564883</v>
      </c>
      <c r="G65" t="s">
        <v>47</v>
      </c>
      <c r="H65">
        <v>131</v>
      </c>
    </row>
    <row r="66" spans="1:8">
      <c r="A66" t="s">
        <v>66</v>
      </c>
      <c r="B66" t="s">
        <v>16</v>
      </c>
      <c r="C66" t="s">
        <v>112</v>
      </c>
      <c r="D66" t="s">
        <v>132</v>
      </c>
      <c r="E66">
        <v>278</v>
      </c>
      <c r="F66" s="2">
        <v>0.13063909774436092</v>
      </c>
      <c r="G66" t="s">
        <v>117</v>
      </c>
      <c r="H66">
        <v>2128</v>
      </c>
    </row>
    <row r="67" spans="1:8">
      <c r="A67" t="s">
        <v>66</v>
      </c>
      <c r="B67" t="s">
        <v>16</v>
      </c>
      <c r="C67" t="s">
        <v>101</v>
      </c>
      <c r="D67" t="s">
        <v>132</v>
      </c>
      <c r="E67">
        <v>353</v>
      </c>
      <c r="F67" s="2">
        <v>0.18716861081654296</v>
      </c>
      <c r="G67" t="s">
        <v>49</v>
      </c>
      <c r="H67">
        <v>1886</v>
      </c>
    </row>
    <row r="68" spans="1:8">
      <c r="A68" t="s">
        <v>66</v>
      </c>
      <c r="B68" t="s">
        <v>16</v>
      </c>
      <c r="C68" t="s">
        <v>102</v>
      </c>
      <c r="D68" t="s">
        <v>132</v>
      </c>
      <c r="E68">
        <v>318</v>
      </c>
      <c r="F68" s="2">
        <v>0.28367528991971452</v>
      </c>
      <c r="G68" t="s">
        <v>48</v>
      </c>
      <c r="H68">
        <v>1121</v>
      </c>
    </row>
    <row r="69" spans="1:8">
      <c r="A69" t="s">
        <v>66</v>
      </c>
      <c r="B69" t="s">
        <v>16</v>
      </c>
      <c r="C69" t="s">
        <v>103</v>
      </c>
      <c r="D69" t="s">
        <v>132</v>
      </c>
      <c r="E69">
        <v>177</v>
      </c>
      <c r="F69" s="2">
        <v>0.56369426751592355</v>
      </c>
      <c r="G69" t="s">
        <v>47</v>
      </c>
      <c r="H69">
        <v>314</v>
      </c>
    </row>
    <row r="70" spans="1:8">
      <c r="A70" t="s">
        <v>67</v>
      </c>
      <c r="B70" t="s">
        <v>17</v>
      </c>
      <c r="C70" t="s">
        <v>112</v>
      </c>
      <c r="D70" t="s">
        <v>132</v>
      </c>
      <c r="E70">
        <v>186</v>
      </c>
      <c r="F70" s="2">
        <v>0.23785166240409208</v>
      </c>
      <c r="G70" t="s">
        <v>117</v>
      </c>
      <c r="H70">
        <v>782</v>
      </c>
    </row>
    <row r="71" spans="1:8">
      <c r="A71" t="s">
        <v>67</v>
      </c>
      <c r="B71" t="s">
        <v>17</v>
      </c>
      <c r="C71" t="s">
        <v>101</v>
      </c>
      <c r="D71" t="s">
        <v>132</v>
      </c>
      <c r="E71">
        <v>168</v>
      </c>
      <c r="F71" s="2">
        <v>0.24597364568081992</v>
      </c>
      <c r="G71" t="s">
        <v>49</v>
      </c>
      <c r="H71">
        <v>683</v>
      </c>
    </row>
    <row r="72" spans="1:8">
      <c r="A72" t="s">
        <v>67</v>
      </c>
      <c r="B72" t="s">
        <v>17</v>
      </c>
      <c r="C72" t="s">
        <v>102</v>
      </c>
      <c r="D72" t="s">
        <v>132</v>
      </c>
      <c r="E72">
        <v>192</v>
      </c>
      <c r="F72" s="2">
        <v>0.39183673469387753</v>
      </c>
      <c r="G72" t="s">
        <v>48</v>
      </c>
      <c r="H72">
        <v>490</v>
      </c>
    </row>
    <row r="73" spans="1:8">
      <c r="A73" t="s">
        <v>67</v>
      </c>
      <c r="B73" t="s">
        <v>17</v>
      </c>
      <c r="C73" t="s">
        <v>103</v>
      </c>
      <c r="D73" t="s">
        <v>132</v>
      </c>
      <c r="E73">
        <v>104</v>
      </c>
      <c r="F73" s="2">
        <v>0.60465116279069764</v>
      </c>
      <c r="G73" t="s">
        <v>47</v>
      </c>
      <c r="H73">
        <v>172</v>
      </c>
    </row>
    <row r="74" spans="1:8">
      <c r="A74" t="s">
        <v>68</v>
      </c>
      <c r="B74" t="s">
        <v>18</v>
      </c>
      <c r="C74" t="s">
        <v>112</v>
      </c>
      <c r="D74" t="s">
        <v>132</v>
      </c>
      <c r="E74">
        <v>177</v>
      </c>
      <c r="F74" s="2">
        <v>0.21454545454545454</v>
      </c>
      <c r="G74" t="s">
        <v>117</v>
      </c>
      <c r="H74">
        <v>825</v>
      </c>
    </row>
    <row r="75" spans="1:8">
      <c r="A75" t="s">
        <v>68</v>
      </c>
      <c r="B75" t="s">
        <v>18</v>
      </c>
      <c r="C75" t="s">
        <v>101</v>
      </c>
      <c r="D75" t="s">
        <v>132</v>
      </c>
      <c r="E75">
        <v>136</v>
      </c>
      <c r="F75" s="2">
        <v>0.20606060606060606</v>
      </c>
      <c r="G75" t="s">
        <v>49</v>
      </c>
      <c r="H75">
        <v>660</v>
      </c>
    </row>
    <row r="76" spans="1:8">
      <c r="A76" t="s">
        <v>68</v>
      </c>
      <c r="B76" t="s">
        <v>18</v>
      </c>
      <c r="C76" t="s">
        <v>102</v>
      </c>
      <c r="D76" t="s">
        <v>132</v>
      </c>
      <c r="E76">
        <v>154</v>
      </c>
      <c r="F76" s="2">
        <v>0.35565819861431869</v>
      </c>
      <c r="G76" t="s">
        <v>48</v>
      </c>
      <c r="H76">
        <v>433</v>
      </c>
    </row>
    <row r="77" spans="1:8">
      <c r="A77" t="s">
        <v>68</v>
      </c>
      <c r="B77" t="s">
        <v>18</v>
      </c>
      <c r="C77" t="s">
        <v>103</v>
      </c>
      <c r="D77" t="s">
        <v>132</v>
      </c>
      <c r="E77">
        <v>107</v>
      </c>
      <c r="F77" s="2">
        <v>0.5977653631284916</v>
      </c>
      <c r="G77" t="s">
        <v>47</v>
      </c>
      <c r="H77">
        <v>179</v>
      </c>
    </row>
    <row r="78" spans="1:8">
      <c r="A78" t="s">
        <v>69</v>
      </c>
      <c r="B78" t="s">
        <v>19</v>
      </c>
      <c r="C78" t="s">
        <v>112</v>
      </c>
      <c r="D78" t="s">
        <v>132</v>
      </c>
      <c r="E78">
        <v>363</v>
      </c>
      <c r="F78" s="2">
        <v>0.18663239074550128</v>
      </c>
      <c r="G78" t="s">
        <v>117</v>
      </c>
      <c r="H78">
        <v>1945</v>
      </c>
    </row>
    <row r="79" spans="1:8">
      <c r="A79" t="s">
        <v>69</v>
      </c>
      <c r="B79" t="s">
        <v>19</v>
      </c>
      <c r="C79" t="s">
        <v>101</v>
      </c>
      <c r="D79" t="s">
        <v>132</v>
      </c>
      <c r="E79">
        <v>444</v>
      </c>
      <c r="F79" s="2">
        <v>0.30662983425414364</v>
      </c>
      <c r="G79" t="s">
        <v>49</v>
      </c>
      <c r="H79">
        <v>1448</v>
      </c>
    </row>
    <row r="80" spans="1:8">
      <c r="A80" t="s">
        <v>69</v>
      </c>
      <c r="B80" t="s">
        <v>19</v>
      </c>
      <c r="C80" t="s">
        <v>102</v>
      </c>
      <c r="D80" t="s">
        <v>132</v>
      </c>
      <c r="E80">
        <v>370</v>
      </c>
      <c r="F80" s="2">
        <v>0.41997729852440407</v>
      </c>
      <c r="G80" t="s">
        <v>48</v>
      </c>
      <c r="H80">
        <v>881</v>
      </c>
    </row>
    <row r="81" spans="1:8">
      <c r="A81" t="s">
        <v>69</v>
      </c>
      <c r="B81" t="s">
        <v>19</v>
      </c>
      <c r="C81" t="s">
        <v>103</v>
      </c>
      <c r="D81" t="s">
        <v>132</v>
      </c>
      <c r="E81">
        <v>247</v>
      </c>
      <c r="F81" s="2">
        <v>0.59806295399515741</v>
      </c>
      <c r="G81" t="s">
        <v>47</v>
      </c>
      <c r="H81">
        <v>413</v>
      </c>
    </row>
    <row r="82" spans="1:8">
      <c r="A82" t="s">
        <v>70</v>
      </c>
      <c r="B82" t="s">
        <v>20</v>
      </c>
      <c r="C82" t="s">
        <v>112</v>
      </c>
      <c r="D82" t="s">
        <v>132</v>
      </c>
      <c r="E82">
        <v>169</v>
      </c>
      <c r="F82" s="2">
        <v>0.27346278317152106</v>
      </c>
      <c r="G82" t="s">
        <v>117</v>
      </c>
      <c r="H82">
        <v>618</v>
      </c>
    </row>
    <row r="83" spans="1:8">
      <c r="A83" t="s">
        <v>70</v>
      </c>
      <c r="B83" t="s">
        <v>20</v>
      </c>
      <c r="C83" t="s">
        <v>101</v>
      </c>
      <c r="D83" t="s">
        <v>132</v>
      </c>
      <c r="E83">
        <v>148</v>
      </c>
      <c r="F83" s="2">
        <v>0.25783972125435539</v>
      </c>
      <c r="G83" t="s">
        <v>49</v>
      </c>
      <c r="H83">
        <v>574</v>
      </c>
    </row>
    <row r="84" spans="1:8">
      <c r="A84" t="s">
        <v>70</v>
      </c>
      <c r="B84" t="s">
        <v>20</v>
      </c>
      <c r="C84" t="s">
        <v>102</v>
      </c>
      <c r="D84" t="s">
        <v>132</v>
      </c>
      <c r="E84">
        <v>133</v>
      </c>
      <c r="F84" s="2">
        <v>0.37047353760445684</v>
      </c>
      <c r="G84" t="s">
        <v>48</v>
      </c>
      <c r="H84">
        <v>359</v>
      </c>
    </row>
    <row r="85" spans="1:8">
      <c r="A85" t="s">
        <v>70</v>
      </c>
      <c r="B85" t="s">
        <v>20</v>
      </c>
      <c r="C85" t="s">
        <v>103</v>
      </c>
      <c r="D85" t="s">
        <v>132</v>
      </c>
      <c r="E85">
        <v>103</v>
      </c>
      <c r="F85" s="2">
        <v>0.71527777777777779</v>
      </c>
      <c r="G85" t="s">
        <v>47</v>
      </c>
      <c r="H85">
        <v>144</v>
      </c>
    </row>
    <row r="86" spans="1:8">
      <c r="A86" t="s">
        <v>71</v>
      </c>
      <c r="B86" t="s">
        <v>21</v>
      </c>
      <c r="C86" t="s">
        <v>112</v>
      </c>
      <c r="D86" t="s">
        <v>132</v>
      </c>
      <c r="E86">
        <v>257</v>
      </c>
      <c r="F86" s="2">
        <v>0.24878993223620524</v>
      </c>
      <c r="G86" t="s">
        <v>117</v>
      </c>
      <c r="H86">
        <v>1033</v>
      </c>
    </row>
    <row r="87" spans="1:8">
      <c r="A87" t="s">
        <v>71</v>
      </c>
      <c r="B87" t="s">
        <v>21</v>
      </c>
      <c r="C87" t="s">
        <v>101</v>
      </c>
      <c r="D87" t="s">
        <v>132</v>
      </c>
      <c r="E87">
        <v>193</v>
      </c>
      <c r="F87" s="2">
        <v>0.28508124076809455</v>
      </c>
      <c r="G87" t="s">
        <v>49</v>
      </c>
      <c r="H87">
        <v>677</v>
      </c>
    </row>
    <row r="88" spans="1:8">
      <c r="A88" t="s">
        <v>71</v>
      </c>
      <c r="B88" t="s">
        <v>21</v>
      </c>
      <c r="C88" t="s">
        <v>102</v>
      </c>
      <c r="D88" t="s">
        <v>132</v>
      </c>
      <c r="E88">
        <v>119</v>
      </c>
      <c r="F88" s="2">
        <v>0.35843373493975905</v>
      </c>
      <c r="G88" t="s">
        <v>48</v>
      </c>
      <c r="H88">
        <v>332</v>
      </c>
    </row>
    <row r="89" spans="1:8">
      <c r="A89" t="s">
        <v>71</v>
      </c>
      <c r="B89" t="s">
        <v>21</v>
      </c>
      <c r="C89" t="s">
        <v>103</v>
      </c>
      <c r="D89" t="s">
        <v>132</v>
      </c>
      <c r="E89">
        <v>81</v>
      </c>
      <c r="F89" s="2">
        <v>0.627906976744186</v>
      </c>
      <c r="G89" t="s">
        <v>47</v>
      </c>
      <c r="H89">
        <v>129</v>
      </c>
    </row>
    <row r="90" spans="1:8">
      <c r="A90" t="s">
        <v>72</v>
      </c>
      <c r="B90" t="s">
        <v>22</v>
      </c>
      <c r="C90" t="s">
        <v>112</v>
      </c>
      <c r="D90" t="s">
        <v>132</v>
      </c>
      <c r="E90">
        <v>173</v>
      </c>
      <c r="F90" s="2">
        <v>0.26452599388379205</v>
      </c>
      <c r="G90" t="s">
        <v>117</v>
      </c>
      <c r="H90">
        <v>654</v>
      </c>
    </row>
    <row r="91" spans="1:8">
      <c r="A91" t="s">
        <v>72</v>
      </c>
      <c r="B91" t="s">
        <v>22</v>
      </c>
      <c r="C91" t="s">
        <v>101</v>
      </c>
      <c r="D91" t="s">
        <v>132</v>
      </c>
      <c r="E91">
        <v>121</v>
      </c>
      <c r="F91" s="2">
        <v>0.27069351230425054</v>
      </c>
      <c r="G91" t="s">
        <v>49</v>
      </c>
      <c r="H91">
        <v>447</v>
      </c>
    </row>
    <row r="92" spans="1:8">
      <c r="A92" t="s">
        <v>72</v>
      </c>
      <c r="B92" t="s">
        <v>22</v>
      </c>
      <c r="C92" t="s">
        <v>102</v>
      </c>
      <c r="D92" t="s">
        <v>132</v>
      </c>
      <c r="E92">
        <v>77</v>
      </c>
      <c r="F92" s="2">
        <v>0.34070796460176989</v>
      </c>
      <c r="G92" t="s">
        <v>48</v>
      </c>
      <c r="H92">
        <v>226</v>
      </c>
    </row>
    <row r="93" spans="1:8">
      <c r="A93" t="s">
        <v>72</v>
      </c>
      <c r="B93" t="s">
        <v>22</v>
      </c>
      <c r="C93" t="s">
        <v>103</v>
      </c>
      <c r="D93" t="s">
        <v>132</v>
      </c>
      <c r="E93">
        <v>42</v>
      </c>
      <c r="F93" s="2">
        <v>0.62686567164179108</v>
      </c>
      <c r="G93" t="s">
        <v>47</v>
      </c>
      <c r="H93">
        <v>67</v>
      </c>
    </row>
    <row r="94" spans="1:8">
      <c r="A94" t="s">
        <v>73</v>
      </c>
      <c r="B94" t="s">
        <v>23</v>
      </c>
      <c r="C94" t="s">
        <v>112</v>
      </c>
      <c r="D94" t="s">
        <v>132</v>
      </c>
      <c r="E94">
        <v>130</v>
      </c>
      <c r="F94" s="2">
        <v>0.16518424396442186</v>
      </c>
      <c r="G94" t="s">
        <v>117</v>
      </c>
      <c r="H94">
        <v>787</v>
      </c>
    </row>
    <row r="95" spans="1:8">
      <c r="A95" t="s">
        <v>73</v>
      </c>
      <c r="B95" t="s">
        <v>23</v>
      </c>
      <c r="C95" t="s">
        <v>101</v>
      </c>
      <c r="D95" t="s">
        <v>132</v>
      </c>
      <c r="E95">
        <v>161</v>
      </c>
      <c r="F95" s="2">
        <v>0.18337129840546698</v>
      </c>
      <c r="G95" t="s">
        <v>49</v>
      </c>
      <c r="H95">
        <v>878</v>
      </c>
    </row>
    <row r="96" spans="1:8">
      <c r="A96" t="s">
        <v>73</v>
      </c>
      <c r="B96" t="s">
        <v>23</v>
      </c>
      <c r="C96" t="s">
        <v>102</v>
      </c>
      <c r="D96" t="s">
        <v>132</v>
      </c>
      <c r="E96">
        <v>167</v>
      </c>
      <c r="F96" s="2">
        <v>0.29349736379613356</v>
      </c>
      <c r="G96" t="s">
        <v>48</v>
      </c>
      <c r="H96">
        <v>569</v>
      </c>
    </row>
    <row r="97" spans="1:8">
      <c r="A97" t="s">
        <v>73</v>
      </c>
      <c r="B97" t="s">
        <v>23</v>
      </c>
      <c r="C97" t="s">
        <v>103</v>
      </c>
      <c r="D97" t="s">
        <v>132</v>
      </c>
      <c r="E97">
        <v>100</v>
      </c>
      <c r="F97" s="2">
        <v>0.52083333333333337</v>
      </c>
      <c r="G97" t="s">
        <v>47</v>
      </c>
      <c r="H97">
        <v>192</v>
      </c>
    </row>
    <row r="98" spans="1:8">
      <c r="A98" t="s">
        <v>74</v>
      </c>
      <c r="B98" t="s">
        <v>24</v>
      </c>
      <c r="C98" t="s">
        <v>112</v>
      </c>
      <c r="D98" t="s">
        <v>132</v>
      </c>
      <c r="E98">
        <v>150</v>
      </c>
      <c r="F98" s="2">
        <v>0.17321016166281755</v>
      </c>
      <c r="G98" t="s">
        <v>117</v>
      </c>
      <c r="H98">
        <v>866</v>
      </c>
    </row>
    <row r="99" spans="1:8">
      <c r="A99" t="s">
        <v>74</v>
      </c>
      <c r="B99" t="s">
        <v>24</v>
      </c>
      <c r="C99" t="s">
        <v>101</v>
      </c>
      <c r="D99" t="s">
        <v>132</v>
      </c>
      <c r="E99">
        <v>164</v>
      </c>
      <c r="F99" s="2">
        <v>0.25665101721439748</v>
      </c>
      <c r="G99" t="s">
        <v>49</v>
      </c>
      <c r="H99">
        <v>639</v>
      </c>
    </row>
    <row r="100" spans="1:8">
      <c r="A100" t="s">
        <v>74</v>
      </c>
      <c r="B100" t="s">
        <v>24</v>
      </c>
      <c r="C100" t="s">
        <v>102</v>
      </c>
      <c r="D100" t="s">
        <v>132</v>
      </c>
      <c r="E100">
        <v>129</v>
      </c>
      <c r="F100" s="2">
        <v>0.38165680473372782</v>
      </c>
      <c r="G100" t="s">
        <v>48</v>
      </c>
      <c r="H100">
        <v>338</v>
      </c>
    </row>
    <row r="101" spans="1:8">
      <c r="A101" t="s">
        <v>74</v>
      </c>
      <c r="B101" t="s">
        <v>24</v>
      </c>
      <c r="C101" t="s">
        <v>103</v>
      </c>
      <c r="D101" t="s">
        <v>132</v>
      </c>
      <c r="E101">
        <v>65</v>
      </c>
      <c r="F101" s="2">
        <v>0.6132075471698113</v>
      </c>
      <c r="G101" t="s">
        <v>47</v>
      </c>
      <c r="H101">
        <v>106</v>
      </c>
    </row>
    <row r="102" spans="1:8">
      <c r="A102" t="s">
        <v>75</v>
      </c>
      <c r="B102" t="s">
        <v>25</v>
      </c>
      <c r="C102" t="s">
        <v>112</v>
      </c>
      <c r="D102" t="s">
        <v>132</v>
      </c>
      <c r="E102">
        <v>95</v>
      </c>
      <c r="F102" s="2">
        <v>0.10869565217391304</v>
      </c>
      <c r="G102" t="s">
        <v>117</v>
      </c>
      <c r="H102">
        <v>874</v>
      </c>
    </row>
    <row r="103" spans="1:8">
      <c r="A103" t="s">
        <v>75</v>
      </c>
      <c r="B103" t="s">
        <v>25</v>
      </c>
      <c r="C103" t="s">
        <v>101</v>
      </c>
      <c r="D103" t="s">
        <v>132</v>
      </c>
      <c r="E103">
        <v>118</v>
      </c>
      <c r="F103" s="2">
        <v>0.14320388349514562</v>
      </c>
      <c r="G103" t="s">
        <v>49</v>
      </c>
      <c r="H103">
        <v>824</v>
      </c>
    </row>
    <row r="104" spans="1:8">
      <c r="A104" t="s">
        <v>75</v>
      </c>
      <c r="B104" t="s">
        <v>25</v>
      </c>
      <c r="C104" t="s">
        <v>102</v>
      </c>
      <c r="D104" t="s">
        <v>132</v>
      </c>
      <c r="E104">
        <v>122</v>
      </c>
      <c r="F104" s="2">
        <v>0.25206611570247933</v>
      </c>
      <c r="G104" t="s">
        <v>48</v>
      </c>
      <c r="H104">
        <v>484</v>
      </c>
    </row>
    <row r="105" spans="1:8">
      <c r="A105" t="s">
        <v>75</v>
      </c>
      <c r="B105" t="s">
        <v>25</v>
      </c>
      <c r="C105" t="s">
        <v>103</v>
      </c>
      <c r="D105" t="s">
        <v>132</v>
      </c>
      <c r="E105">
        <v>88</v>
      </c>
      <c r="F105" s="2">
        <v>0.53333333333333333</v>
      </c>
      <c r="G105" t="s">
        <v>47</v>
      </c>
      <c r="H105">
        <v>165</v>
      </c>
    </row>
    <row r="106" spans="1:8">
      <c r="A106" t="s">
        <v>76</v>
      </c>
      <c r="B106" t="s">
        <v>26</v>
      </c>
      <c r="C106" t="s">
        <v>112</v>
      </c>
      <c r="D106" t="s">
        <v>132</v>
      </c>
      <c r="E106">
        <v>95</v>
      </c>
      <c r="F106" s="2">
        <v>0.12242268041237113</v>
      </c>
      <c r="G106" t="s">
        <v>117</v>
      </c>
      <c r="H106">
        <v>776</v>
      </c>
    </row>
    <row r="107" spans="1:8">
      <c r="A107" t="s">
        <v>76</v>
      </c>
      <c r="B107" t="s">
        <v>26</v>
      </c>
      <c r="C107" t="s">
        <v>101</v>
      </c>
      <c r="D107" t="s">
        <v>132</v>
      </c>
      <c r="E107">
        <v>130</v>
      </c>
      <c r="F107" s="2">
        <v>0.16883116883116883</v>
      </c>
      <c r="G107" t="s">
        <v>49</v>
      </c>
      <c r="H107">
        <v>770</v>
      </c>
    </row>
    <row r="108" spans="1:8">
      <c r="A108" t="s">
        <v>76</v>
      </c>
      <c r="B108" t="s">
        <v>26</v>
      </c>
      <c r="C108" t="s">
        <v>102</v>
      </c>
      <c r="D108" t="s">
        <v>132</v>
      </c>
      <c r="E108">
        <v>147</v>
      </c>
      <c r="F108" s="2">
        <v>0.32236842105263158</v>
      </c>
      <c r="G108" t="s">
        <v>48</v>
      </c>
      <c r="H108">
        <v>456</v>
      </c>
    </row>
    <row r="109" spans="1:8">
      <c r="A109" t="s">
        <v>76</v>
      </c>
      <c r="B109" t="s">
        <v>26</v>
      </c>
      <c r="C109" t="s">
        <v>103</v>
      </c>
      <c r="D109" t="s">
        <v>132</v>
      </c>
      <c r="E109">
        <v>84</v>
      </c>
      <c r="F109" s="2">
        <v>0.525</v>
      </c>
      <c r="G109" t="s">
        <v>47</v>
      </c>
      <c r="H109">
        <v>160</v>
      </c>
    </row>
    <row r="110" spans="1:8">
      <c r="A110" t="s">
        <v>77</v>
      </c>
      <c r="B110" t="s">
        <v>27</v>
      </c>
      <c r="C110" t="s">
        <v>112</v>
      </c>
      <c r="D110" t="s">
        <v>132</v>
      </c>
      <c r="E110">
        <v>109</v>
      </c>
      <c r="F110" s="2">
        <v>0.15076071922544951</v>
      </c>
      <c r="G110" t="s">
        <v>117</v>
      </c>
      <c r="H110">
        <v>723</v>
      </c>
    </row>
    <row r="111" spans="1:8">
      <c r="A111" t="s">
        <v>77</v>
      </c>
      <c r="B111" t="s">
        <v>27</v>
      </c>
      <c r="C111" t="s">
        <v>101</v>
      </c>
      <c r="D111" t="s">
        <v>132</v>
      </c>
      <c r="E111">
        <v>121</v>
      </c>
      <c r="F111" s="2">
        <v>0.16923076923076924</v>
      </c>
      <c r="G111" t="s">
        <v>49</v>
      </c>
      <c r="H111">
        <v>715</v>
      </c>
    </row>
    <row r="112" spans="1:8">
      <c r="A112" t="s">
        <v>77</v>
      </c>
      <c r="B112" t="s">
        <v>27</v>
      </c>
      <c r="C112" t="s">
        <v>102</v>
      </c>
      <c r="D112" t="s">
        <v>132</v>
      </c>
      <c r="E112">
        <v>91</v>
      </c>
      <c r="F112" s="2">
        <v>0.25633802816901408</v>
      </c>
      <c r="G112" t="s">
        <v>48</v>
      </c>
      <c r="H112">
        <v>355</v>
      </c>
    </row>
    <row r="113" spans="1:8">
      <c r="A113" t="s">
        <v>77</v>
      </c>
      <c r="B113" t="s">
        <v>27</v>
      </c>
      <c r="C113" t="s">
        <v>103</v>
      </c>
      <c r="D113" t="s">
        <v>132</v>
      </c>
      <c r="E113">
        <v>54</v>
      </c>
      <c r="F113" s="2">
        <v>0.51428571428571423</v>
      </c>
      <c r="G113" t="s">
        <v>47</v>
      </c>
      <c r="H113">
        <v>105</v>
      </c>
    </row>
    <row r="114" spans="1:8">
      <c r="A114" t="s">
        <v>78</v>
      </c>
      <c r="B114" t="s">
        <v>28</v>
      </c>
      <c r="C114" t="s">
        <v>112</v>
      </c>
      <c r="D114" t="s">
        <v>132</v>
      </c>
      <c r="E114">
        <v>100</v>
      </c>
      <c r="F114" s="2">
        <v>0.1124859392575928</v>
      </c>
      <c r="G114" t="s">
        <v>117</v>
      </c>
      <c r="H114">
        <v>889</v>
      </c>
    </row>
    <row r="115" spans="1:8">
      <c r="A115" t="s">
        <v>78</v>
      </c>
      <c r="B115" t="s">
        <v>28</v>
      </c>
      <c r="C115" t="s">
        <v>101</v>
      </c>
      <c r="D115" t="s">
        <v>132</v>
      </c>
      <c r="E115">
        <v>133</v>
      </c>
      <c r="F115" s="2">
        <v>0.18679775280898878</v>
      </c>
      <c r="G115" t="s">
        <v>49</v>
      </c>
      <c r="H115">
        <v>712</v>
      </c>
    </row>
    <row r="116" spans="1:8">
      <c r="A116" t="s">
        <v>78</v>
      </c>
      <c r="B116" t="s">
        <v>28</v>
      </c>
      <c r="C116" t="s">
        <v>102</v>
      </c>
      <c r="D116" t="s">
        <v>132</v>
      </c>
      <c r="E116">
        <v>131</v>
      </c>
      <c r="F116" s="2">
        <v>0.29175946547884185</v>
      </c>
      <c r="G116" t="s">
        <v>48</v>
      </c>
      <c r="H116">
        <v>449</v>
      </c>
    </row>
    <row r="117" spans="1:8">
      <c r="A117" t="s">
        <v>78</v>
      </c>
      <c r="B117" t="s">
        <v>28</v>
      </c>
      <c r="C117" t="s">
        <v>103</v>
      </c>
      <c r="D117" t="s">
        <v>132</v>
      </c>
      <c r="E117">
        <v>83</v>
      </c>
      <c r="F117" s="2">
        <v>0.55704697986577179</v>
      </c>
      <c r="G117" t="s">
        <v>47</v>
      </c>
      <c r="H117">
        <v>149</v>
      </c>
    </row>
    <row r="118" spans="1:8">
      <c r="A118" t="s">
        <v>79</v>
      </c>
      <c r="B118" t="s">
        <v>29</v>
      </c>
      <c r="C118" t="s">
        <v>112</v>
      </c>
      <c r="D118" t="s">
        <v>132</v>
      </c>
      <c r="E118">
        <v>290</v>
      </c>
      <c r="F118" s="2">
        <v>0.19333333333333333</v>
      </c>
      <c r="G118" t="s">
        <v>117</v>
      </c>
      <c r="H118">
        <v>1500</v>
      </c>
    </row>
    <row r="119" spans="1:8">
      <c r="A119" t="s">
        <v>79</v>
      </c>
      <c r="B119" t="s">
        <v>29</v>
      </c>
      <c r="C119" t="s">
        <v>101</v>
      </c>
      <c r="D119" t="s">
        <v>132</v>
      </c>
      <c r="E119">
        <v>271</v>
      </c>
      <c r="F119" s="2">
        <v>0.23897707231040563</v>
      </c>
      <c r="G119" t="s">
        <v>49</v>
      </c>
      <c r="H119">
        <v>1134</v>
      </c>
    </row>
    <row r="120" spans="1:8">
      <c r="A120" t="s">
        <v>79</v>
      </c>
      <c r="B120" t="s">
        <v>29</v>
      </c>
      <c r="C120" t="s">
        <v>102</v>
      </c>
      <c r="D120" t="s">
        <v>132</v>
      </c>
      <c r="E120">
        <v>285</v>
      </c>
      <c r="F120" s="2">
        <v>0.40084388185654007</v>
      </c>
      <c r="G120" t="s">
        <v>48</v>
      </c>
      <c r="H120">
        <v>711</v>
      </c>
    </row>
    <row r="121" spans="1:8">
      <c r="A121" t="s">
        <v>79</v>
      </c>
      <c r="B121" t="s">
        <v>29</v>
      </c>
      <c r="C121" t="s">
        <v>103</v>
      </c>
      <c r="D121" t="s">
        <v>132</v>
      </c>
      <c r="E121">
        <v>176</v>
      </c>
      <c r="F121" s="2">
        <v>0.66920152091254748</v>
      </c>
      <c r="G121" t="s">
        <v>47</v>
      </c>
      <c r="H121">
        <v>263</v>
      </c>
    </row>
    <row r="122" spans="1:8">
      <c r="A122" t="s">
        <v>80</v>
      </c>
      <c r="B122" t="s">
        <v>30</v>
      </c>
      <c r="C122" t="s">
        <v>112</v>
      </c>
      <c r="D122" t="s">
        <v>132</v>
      </c>
      <c r="E122">
        <v>105</v>
      </c>
      <c r="F122" s="2">
        <v>0.128992628992629</v>
      </c>
      <c r="G122" t="s">
        <v>117</v>
      </c>
      <c r="H122">
        <v>814</v>
      </c>
    </row>
    <row r="123" spans="1:8">
      <c r="A123" t="s">
        <v>80</v>
      </c>
      <c r="B123" t="s">
        <v>30</v>
      </c>
      <c r="C123" t="s">
        <v>101</v>
      </c>
      <c r="D123" t="s">
        <v>132</v>
      </c>
      <c r="E123">
        <v>150</v>
      </c>
      <c r="F123" s="2">
        <v>0.20270270270270271</v>
      </c>
      <c r="G123" t="s">
        <v>49</v>
      </c>
      <c r="H123">
        <v>740</v>
      </c>
    </row>
    <row r="124" spans="1:8">
      <c r="A124" t="s">
        <v>80</v>
      </c>
      <c r="B124" t="s">
        <v>30</v>
      </c>
      <c r="C124" t="s">
        <v>102</v>
      </c>
      <c r="D124" t="s">
        <v>132</v>
      </c>
      <c r="E124">
        <v>148</v>
      </c>
      <c r="F124" s="2">
        <v>0.28244274809160308</v>
      </c>
      <c r="G124" t="s">
        <v>48</v>
      </c>
      <c r="H124">
        <v>524</v>
      </c>
    </row>
    <row r="125" spans="1:8">
      <c r="A125" t="s">
        <v>80</v>
      </c>
      <c r="B125" t="s">
        <v>30</v>
      </c>
      <c r="C125" t="s">
        <v>103</v>
      </c>
      <c r="D125" t="s">
        <v>132</v>
      </c>
      <c r="E125">
        <v>80</v>
      </c>
      <c r="F125" s="2">
        <v>0.48484848484848486</v>
      </c>
      <c r="G125" t="s">
        <v>47</v>
      </c>
      <c r="H125">
        <v>165</v>
      </c>
    </row>
    <row r="126" spans="1:8">
      <c r="A126" t="s">
        <v>81</v>
      </c>
      <c r="B126" t="s">
        <v>31</v>
      </c>
      <c r="C126" t="s">
        <v>112</v>
      </c>
      <c r="D126" t="s">
        <v>132</v>
      </c>
      <c r="E126">
        <v>171</v>
      </c>
      <c r="F126" s="2">
        <v>0.12694877505567928</v>
      </c>
      <c r="G126" t="s">
        <v>117</v>
      </c>
      <c r="H126">
        <v>1347</v>
      </c>
    </row>
    <row r="127" spans="1:8">
      <c r="A127" t="s">
        <v>81</v>
      </c>
      <c r="B127" t="s">
        <v>31</v>
      </c>
      <c r="C127" t="s">
        <v>101</v>
      </c>
      <c r="D127" t="s">
        <v>132</v>
      </c>
      <c r="E127">
        <v>210</v>
      </c>
      <c r="F127" s="2">
        <v>0.16166281755196305</v>
      </c>
      <c r="G127" t="s">
        <v>49</v>
      </c>
      <c r="H127">
        <v>1299</v>
      </c>
    </row>
    <row r="128" spans="1:8">
      <c r="A128" t="s">
        <v>81</v>
      </c>
      <c r="B128" t="s">
        <v>31</v>
      </c>
      <c r="C128" t="s">
        <v>102</v>
      </c>
      <c r="D128" t="s">
        <v>132</v>
      </c>
      <c r="E128">
        <v>223</v>
      </c>
      <c r="F128" s="2">
        <v>0.2545662100456621</v>
      </c>
      <c r="G128" t="s">
        <v>48</v>
      </c>
      <c r="H128">
        <v>876</v>
      </c>
    </row>
    <row r="129" spans="1:8">
      <c r="A129" t="s">
        <v>81</v>
      </c>
      <c r="B129" t="s">
        <v>31</v>
      </c>
      <c r="C129" t="s">
        <v>103</v>
      </c>
      <c r="D129" t="s">
        <v>132</v>
      </c>
      <c r="E129">
        <v>138</v>
      </c>
      <c r="F129" s="2">
        <v>0.49285714285714288</v>
      </c>
      <c r="G129" t="s">
        <v>47</v>
      </c>
      <c r="H129">
        <v>280</v>
      </c>
    </row>
    <row r="130" spans="1:8">
      <c r="A130" t="s">
        <v>82</v>
      </c>
      <c r="B130" t="s">
        <v>32</v>
      </c>
      <c r="C130" t="s">
        <v>112</v>
      </c>
      <c r="D130" t="s">
        <v>132</v>
      </c>
      <c r="E130">
        <v>107</v>
      </c>
      <c r="F130" s="2">
        <v>0.13896103896103895</v>
      </c>
      <c r="G130" t="s">
        <v>117</v>
      </c>
      <c r="H130">
        <v>770</v>
      </c>
    </row>
    <row r="131" spans="1:8">
      <c r="A131" t="s">
        <v>82</v>
      </c>
      <c r="B131" t="s">
        <v>32</v>
      </c>
      <c r="C131" t="s">
        <v>101</v>
      </c>
      <c r="D131" t="s">
        <v>132</v>
      </c>
      <c r="E131">
        <v>112</v>
      </c>
      <c r="F131" s="2">
        <v>0.15864022662889518</v>
      </c>
      <c r="G131" t="s">
        <v>49</v>
      </c>
      <c r="H131">
        <v>706</v>
      </c>
    </row>
    <row r="132" spans="1:8">
      <c r="A132" t="s">
        <v>82</v>
      </c>
      <c r="B132" t="s">
        <v>32</v>
      </c>
      <c r="C132" t="s">
        <v>102</v>
      </c>
      <c r="D132" t="s">
        <v>132</v>
      </c>
      <c r="E132">
        <v>129</v>
      </c>
      <c r="F132" s="2">
        <v>0.2595573440643863</v>
      </c>
      <c r="G132" t="s">
        <v>48</v>
      </c>
      <c r="H132">
        <v>497</v>
      </c>
    </row>
    <row r="133" spans="1:8">
      <c r="A133" t="s">
        <v>82</v>
      </c>
      <c r="B133" t="s">
        <v>32</v>
      </c>
      <c r="C133" t="s">
        <v>103</v>
      </c>
      <c r="D133" t="s">
        <v>132</v>
      </c>
      <c r="E133">
        <v>110</v>
      </c>
      <c r="F133" s="2">
        <v>0.541871921182266</v>
      </c>
      <c r="G133" t="s">
        <v>47</v>
      </c>
      <c r="H133">
        <v>203</v>
      </c>
    </row>
    <row r="134" spans="1:8">
      <c r="A134" t="s">
        <v>83</v>
      </c>
      <c r="B134" t="s">
        <v>33</v>
      </c>
      <c r="C134" t="s">
        <v>112</v>
      </c>
      <c r="D134" t="s">
        <v>132</v>
      </c>
      <c r="E134">
        <v>174</v>
      </c>
      <c r="F134" s="2">
        <v>0.14536340852130325</v>
      </c>
      <c r="G134" t="s">
        <v>117</v>
      </c>
      <c r="H134">
        <v>1197</v>
      </c>
    </row>
    <row r="135" spans="1:8">
      <c r="A135" t="s">
        <v>83</v>
      </c>
      <c r="B135" t="s">
        <v>33</v>
      </c>
      <c r="C135" t="s">
        <v>101</v>
      </c>
      <c r="D135" t="s">
        <v>132</v>
      </c>
      <c r="E135">
        <v>203</v>
      </c>
      <c r="F135" s="2">
        <v>0.20279720279720279</v>
      </c>
      <c r="G135" t="s">
        <v>49</v>
      </c>
      <c r="H135">
        <v>1001</v>
      </c>
    </row>
    <row r="136" spans="1:8">
      <c r="A136" t="s">
        <v>83</v>
      </c>
      <c r="B136" t="s">
        <v>33</v>
      </c>
      <c r="C136" t="s">
        <v>102</v>
      </c>
      <c r="D136" t="s">
        <v>132</v>
      </c>
      <c r="E136">
        <v>202</v>
      </c>
      <c r="F136" s="2">
        <v>0.29793510324483774</v>
      </c>
      <c r="G136" t="s">
        <v>48</v>
      </c>
      <c r="H136">
        <v>678</v>
      </c>
    </row>
    <row r="137" spans="1:8">
      <c r="A137" t="s">
        <v>83</v>
      </c>
      <c r="B137" t="s">
        <v>33</v>
      </c>
      <c r="C137" t="s">
        <v>103</v>
      </c>
      <c r="D137" t="s">
        <v>132</v>
      </c>
      <c r="E137">
        <v>166</v>
      </c>
      <c r="F137" s="2">
        <v>0.58041958041958042</v>
      </c>
      <c r="G137" t="s">
        <v>47</v>
      </c>
      <c r="H137">
        <v>286</v>
      </c>
    </row>
    <row r="138" spans="1:8">
      <c r="A138" t="s">
        <v>84</v>
      </c>
      <c r="B138" t="s">
        <v>34</v>
      </c>
      <c r="C138" t="s">
        <v>112</v>
      </c>
      <c r="D138" t="s">
        <v>132</v>
      </c>
      <c r="E138">
        <v>295</v>
      </c>
      <c r="F138" s="2">
        <v>0.13111111111111112</v>
      </c>
      <c r="G138" t="s">
        <v>117</v>
      </c>
      <c r="H138">
        <v>2250</v>
      </c>
    </row>
    <row r="139" spans="1:8">
      <c r="A139" t="s">
        <v>84</v>
      </c>
      <c r="B139" t="s">
        <v>34</v>
      </c>
      <c r="C139" t="s">
        <v>101</v>
      </c>
      <c r="D139" t="s">
        <v>132</v>
      </c>
      <c r="E139">
        <v>389</v>
      </c>
      <c r="F139" s="2">
        <v>0.18488593155893537</v>
      </c>
      <c r="G139" t="s">
        <v>49</v>
      </c>
      <c r="H139">
        <v>2104</v>
      </c>
    </row>
    <row r="140" spans="1:8">
      <c r="A140" t="s">
        <v>84</v>
      </c>
      <c r="B140" t="s">
        <v>34</v>
      </c>
      <c r="C140" t="s">
        <v>102</v>
      </c>
      <c r="D140" t="s">
        <v>132</v>
      </c>
      <c r="E140">
        <v>342</v>
      </c>
      <c r="F140" s="2">
        <v>0.2620689655172414</v>
      </c>
      <c r="G140" t="s">
        <v>48</v>
      </c>
      <c r="H140">
        <v>1305</v>
      </c>
    </row>
    <row r="141" spans="1:8">
      <c r="A141" t="s">
        <v>84</v>
      </c>
      <c r="B141" t="s">
        <v>34</v>
      </c>
      <c r="C141" t="s">
        <v>103</v>
      </c>
      <c r="D141" t="s">
        <v>132</v>
      </c>
      <c r="E141">
        <v>228</v>
      </c>
      <c r="F141" s="2">
        <v>0.55072463768115942</v>
      </c>
      <c r="G141" t="s">
        <v>47</v>
      </c>
      <c r="H141">
        <v>414</v>
      </c>
    </row>
    <row r="142" spans="1:8">
      <c r="A142" t="s">
        <v>85</v>
      </c>
      <c r="B142" t="s">
        <v>35</v>
      </c>
      <c r="C142" t="s">
        <v>112</v>
      </c>
      <c r="D142" t="s">
        <v>132</v>
      </c>
      <c r="E142">
        <v>197</v>
      </c>
      <c r="F142" s="2">
        <v>0.34440559440559443</v>
      </c>
      <c r="G142" t="s">
        <v>117</v>
      </c>
      <c r="H142">
        <v>572</v>
      </c>
    </row>
    <row r="143" spans="1:8">
      <c r="A143" t="s">
        <v>85</v>
      </c>
      <c r="B143" t="s">
        <v>35</v>
      </c>
      <c r="C143" t="s">
        <v>101</v>
      </c>
      <c r="D143" t="s">
        <v>132</v>
      </c>
      <c r="E143">
        <v>159</v>
      </c>
      <c r="F143" s="2">
        <v>0.44044321329639891</v>
      </c>
      <c r="G143" t="s">
        <v>49</v>
      </c>
      <c r="H143">
        <v>361</v>
      </c>
    </row>
    <row r="144" spans="1:8">
      <c r="A144" t="s">
        <v>85</v>
      </c>
      <c r="B144" t="s">
        <v>35</v>
      </c>
      <c r="C144" t="s">
        <v>102</v>
      </c>
      <c r="D144" t="s">
        <v>132</v>
      </c>
      <c r="E144">
        <v>118</v>
      </c>
      <c r="F144" s="2">
        <v>0.57843137254901966</v>
      </c>
      <c r="G144" t="s">
        <v>48</v>
      </c>
      <c r="H144">
        <v>204</v>
      </c>
    </row>
    <row r="145" spans="1:8">
      <c r="A145" t="s">
        <v>85</v>
      </c>
      <c r="B145" t="s">
        <v>35</v>
      </c>
      <c r="C145" t="s">
        <v>103</v>
      </c>
      <c r="D145" t="s">
        <v>132</v>
      </c>
      <c r="E145">
        <v>41</v>
      </c>
      <c r="F145" s="2">
        <v>0.67213114754098358</v>
      </c>
      <c r="G145" t="s">
        <v>47</v>
      </c>
      <c r="H145">
        <v>61</v>
      </c>
    </row>
    <row r="146" spans="1:8">
      <c r="A146" t="s">
        <v>86</v>
      </c>
      <c r="B146" t="s">
        <v>36</v>
      </c>
      <c r="C146" t="s">
        <v>112</v>
      </c>
      <c r="D146" t="s">
        <v>132</v>
      </c>
      <c r="E146">
        <v>76</v>
      </c>
      <c r="F146" s="2">
        <v>0.11620795107033639</v>
      </c>
      <c r="G146" t="s">
        <v>117</v>
      </c>
      <c r="H146">
        <v>654</v>
      </c>
    </row>
    <row r="147" spans="1:8">
      <c r="A147" t="s">
        <v>86</v>
      </c>
      <c r="B147" t="s">
        <v>36</v>
      </c>
      <c r="C147" t="s">
        <v>101</v>
      </c>
      <c r="D147" t="s">
        <v>132</v>
      </c>
      <c r="E147">
        <v>86</v>
      </c>
      <c r="F147" s="2">
        <v>0.17479674796747968</v>
      </c>
      <c r="G147" t="s">
        <v>49</v>
      </c>
      <c r="H147">
        <v>492</v>
      </c>
    </row>
    <row r="148" spans="1:8">
      <c r="A148" t="s">
        <v>86</v>
      </c>
      <c r="B148" t="s">
        <v>36</v>
      </c>
      <c r="C148" t="s">
        <v>102</v>
      </c>
      <c r="D148" t="s">
        <v>132</v>
      </c>
      <c r="E148">
        <v>94</v>
      </c>
      <c r="F148" s="2">
        <v>0.30420711974110032</v>
      </c>
      <c r="G148" t="s">
        <v>48</v>
      </c>
      <c r="H148">
        <v>309</v>
      </c>
    </row>
    <row r="149" spans="1:8">
      <c r="A149" t="s">
        <v>86</v>
      </c>
      <c r="B149" t="s">
        <v>36</v>
      </c>
      <c r="C149" t="s">
        <v>103</v>
      </c>
      <c r="D149" t="s">
        <v>132</v>
      </c>
      <c r="E149">
        <v>58</v>
      </c>
      <c r="F149" s="2">
        <v>0.52252252252252251</v>
      </c>
      <c r="G149" t="s">
        <v>47</v>
      </c>
      <c r="H149">
        <v>111</v>
      </c>
    </row>
    <row r="150" spans="1:8">
      <c r="A150" t="s">
        <v>87</v>
      </c>
      <c r="B150" t="s">
        <v>37</v>
      </c>
      <c r="C150" t="s">
        <v>112</v>
      </c>
      <c r="D150" t="s">
        <v>132</v>
      </c>
      <c r="E150">
        <v>116</v>
      </c>
      <c r="F150" s="2">
        <v>0.13942307692307693</v>
      </c>
      <c r="G150" t="s">
        <v>117</v>
      </c>
      <c r="H150">
        <v>832</v>
      </c>
    </row>
    <row r="151" spans="1:8">
      <c r="A151" t="s">
        <v>87</v>
      </c>
      <c r="B151" t="s">
        <v>37</v>
      </c>
      <c r="C151" t="s">
        <v>101</v>
      </c>
      <c r="D151" t="s">
        <v>132</v>
      </c>
      <c r="E151">
        <v>114</v>
      </c>
      <c r="F151" s="2">
        <v>0.2024866785079929</v>
      </c>
      <c r="G151" t="s">
        <v>49</v>
      </c>
      <c r="H151">
        <v>563</v>
      </c>
    </row>
    <row r="152" spans="1:8">
      <c r="A152" t="s">
        <v>87</v>
      </c>
      <c r="B152" t="s">
        <v>37</v>
      </c>
      <c r="C152" t="s">
        <v>102</v>
      </c>
      <c r="D152" t="s">
        <v>132</v>
      </c>
      <c r="E152">
        <v>130</v>
      </c>
      <c r="F152" s="2">
        <v>0.3439153439153439</v>
      </c>
      <c r="G152" t="s">
        <v>48</v>
      </c>
      <c r="H152">
        <v>378</v>
      </c>
    </row>
    <row r="153" spans="1:8">
      <c r="A153" t="s">
        <v>87</v>
      </c>
      <c r="B153" t="s">
        <v>37</v>
      </c>
      <c r="C153" t="s">
        <v>103</v>
      </c>
      <c r="D153" t="s">
        <v>132</v>
      </c>
      <c r="E153">
        <v>91</v>
      </c>
      <c r="F153" s="2">
        <v>0.58709677419354833</v>
      </c>
      <c r="G153" t="s">
        <v>47</v>
      </c>
      <c r="H153">
        <v>155</v>
      </c>
    </row>
    <row r="154" spans="1:8">
      <c r="A154" t="s">
        <v>88</v>
      </c>
      <c r="B154" t="s">
        <v>38</v>
      </c>
      <c r="C154" t="s">
        <v>112</v>
      </c>
      <c r="D154" t="s">
        <v>132</v>
      </c>
      <c r="E154">
        <v>101</v>
      </c>
      <c r="F154" s="2">
        <v>0.11938534278959811</v>
      </c>
      <c r="G154" t="s">
        <v>117</v>
      </c>
      <c r="H154">
        <v>846</v>
      </c>
    </row>
    <row r="155" spans="1:8">
      <c r="A155" t="s">
        <v>88</v>
      </c>
      <c r="B155" t="s">
        <v>38</v>
      </c>
      <c r="C155" t="s">
        <v>101</v>
      </c>
      <c r="D155" t="s">
        <v>132</v>
      </c>
      <c r="E155">
        <v>129</v>
      </c>
      <c r="F155" s="2">
        <v>0.16731517509727625</v>
      </c>
      <c r="G155" t="s">
        <v>49</v>
      </c>
      <c r="H155">
        <v>771</v>
      </c>
    </row>
    <row r="156" spans="1:8">
      <c r="A156" t="s">
        <v>88</v>
      </c>
      <c r="B156" t="s">
        <v>38</v>
      </c>
      <c r="C156" t="s">
        <v>102</v>
      </c>
      <c r="D156" t="s">
        <v>132</v>
      </c>
      <c r="E156">
        <v>153</v>
      </c>
      <c r="F156" s="2">
        <v>0.26936619718309857</v>
      </c>
      <c r="G156" t="s">
        <v>48</v>
      </c>
      <c r="H156">
        <v>568</v>
      </c>
    </row>
    <row r="157" spans="1:8">
      <c r="A157" t="s">
        <v>88</v>
      </c>
      <c r="B157" t="s">
        <v>38</v>
      </c>
      <c r="C157" t="s">
        <v>103</v>
      </c>
      <c r="D157" t="s">
        <v>132</v>
      </c>
      <c r="E157">
        <v>106</v>
      </c>
      <c r="F157" s="2">
        <v>0.51707317073170733</v>
      </c>
      <c r="G157" t="s">
        <v>47</v>
      </c>
      <c r="H157">
        <v>205</v>
      </c>
    </row>
    <row r="158" spans="1:8">
      <c r="A158" t="s">
        <v>89</v>
      </c>
      <c r="B158" t="s">
        <v>39</v>
      </c>
      <c r="C158" t="s">
        <v>112</v>
      </c>
      <c r="D158" t="s">
        <v>132</v>
      </c>
      <c r="E158">
        <v>130</v>
      </c>
      <c r="F158" s="2">
        <v>0.19374068554396423</v>
      </c>
      <c r="G158" t="s">
        <v>117</v>
      </c>
      <c r="H158">
        <v>671</v>
      </c>
    </row>
    <row r="159" spans="1:8">
      <c r="A159" t="s">
        <v>89</v>
      </c>
      <c r="B159" t="s">
        <v>39</v>
      </c>
      <c r="C159" t="s">
        <v>101</v>
      </c>
      <c r="D159" t="s">
        <v>132</v>
      </c>
      <c r="E159">
        <v>113</v>
      </c>
      <c r="F159" s="2">
        <v>0.23789473684210527</v>
      </c>
      <c r="G159" t="s">
        <v>49</v>
      </c>
      <c r="H159">
        <v>475</v>
      </c>
    </row>
    <row r="160" spans="1:8">
      <c r="A160" t="s">
        <v>89</v>
      </c>
      <c r="B160" t="s">
        <v>39</v>
      </c>
      <c r="C160" t="s">
        <v>102</v>
      </c>
      <c r="D160" t="s">
        <v>132</v>
      </c>
      <c r="E160">
        <v>113</v>
      </c>
      <c r="F160" s="2">
        <v>0.38566552901023893</v>
      </c>
      <c r="G160" t="s">
        <v>48</v>
      </c>
      <c r="H160">
        <v>293</v>
      </c>
    </row>
    <row r="161" spans="1:8">
      <c r="A161" t="s">
        <v>89</v>
      </c>
      <c r="B161" t="s">
        <v>39</v>
      </c>
      <c r="C161" t="s">
        <v>103</v>
      </c>
      <c r="D161" t="s">
        <v>132</v>
      </c>
      <c r="E161">
        <v>47</v>
      </c>
      <c r="F161" s="2">
        <v>0.5875</v>
      </c>
      <c r="G161" t="s">
        <v>47</v>
      </c>
      <c r="H161">
        <v>80</v>
      </c>
    </row>
    <row r="162" spans="1:8">
      <c r="A162" t="s">
        <v>90</v>
      </c>
      <c r="B162" t="s">
        <v>40</v>
      </c>
      <c r="C162" t="s">
        <v>112</v>
      </c>
      <c r="D162" t="s">
        <v>132</v>
      </c>
      <c r="E162">
        <v>90</v>
      </c>
      <c r="F162" s="2">
        <v>0.13119533527696792</v>
      </c>
      <c r="G162" t="s">
        <v>117</v>
      </c>
      <c r="H162">
        <v>686</v>
      </c>
    </row>
    <row r="163" spans="1:8">
      <c r="A163" t="s">
        <v>90</v>
      </c>
      <c r="B163" t="s">
        <v>40</v>
      </c>
      <c r="C163" t="s">
        <v>101</v>
      </c>
      <c r="D163" t="s">
        <v>132</v>
      </c>
      <c r="E163">
        <v>99</v>
      </c>
      <c r="F163" s="2">
        <v>0.19373776908023482</v>
      </c>
      <c r="G163" t="s">
        <v>49</v>
      </c>
      <c r="H163">
        <v>511</v>
      </c>
    </row>
    <row r="164" spans="1:8">
      <c r="A164" t="s">
        <v>90</v>
      </c>
      <c r="B164" t="s">
        <v>40</v>
      </c>
      <c r="C164" t="s">
        <v>102</v>
      </c>
      <c r="D164" t="s">
        <v>132</v>
      </c>
      <c r="E164">
        <v>106</v>
      </c>
      <c r="F164" s="2">
        <v>0.32121212121212123</v>
      </c>
      <c r="G164" t="s">
        <v>48</v>
      </c>
      <c r="H164">
        <v>330</v>
      </c>
    </row>
    <row r="165" spans="1:8">
      <c r="A165" t="s">
        <v>90</v>
      </c>
      <c r="B165" t="s">
        <v>40</v>
      </c>
      <c r="C165" t="s">
        <v>103</v>
      </c>
      <c r="D165" t="s">
        <v>132</v>
      </c>
      <c r="E165">
        <v>48</v>
      </c>
      <c r="F165" s="2">
        <v>0.53333333333333333</v>
      </c>
      <c r="G165" t="s">
        <v>47</v>
      </c>
      <c r="H165">
        <v>90</v>
      </c>
    </row>
    <row r="166" spans="1:8">
      <c r="A166" t="s">
        <v>91</v>
      </c>
      <c r="B166" t="s">
        <v>41</v>
      </c>
      <c r="C166" t="s">
        <v>112</v>
      </c>
      <c r="D166" t="s">
        <v>132</v>
      </c>
      <c r="E166">
        <v>343</v>
      </c>
      <c r="F166" s="2">
        <v>0.17349519473950431</v>
      </c>
      <c r="G166" t="s">
        <v>117</v>
      </c>
      <c r="H166">
        <v>1977</v>
      </c>
    </row>
    <row r="167" spans="1:8">
      <c r="A167" t="s">
        <v>91</v>
      </c>
      <c r="B167" t="s">
        <v>41</v>
      </c>
      <c r="C167" t="s">
        <v>101</v>
      </c>
      <c r="D167" t="s">
        <v>132</v>
      </c>
      <c r="E167">
        <v>277</v>
      </c>
      <c r="F167" s="2">
        <v>0.20671641791044776</v>
      </c>
      <c r="G167" t="s">
        <v>49</v>
      </c>
      <c r="H167">
        <v>1340</v>
      </c>
    </row>
    <row r="168" spans="1:8">
      <c r="A168" t="s">
        <v>91</v>
      </c>
      <c r="B168" t="s">
        <v>41</v>
      </c>
      <c r="C168" t="s">
        <v>102</v>
      </c>
      <c r="D168" t="s">
        <v>132</v>
      </c>
      <c r="E168">
        <v>318</v>
      </c>
      <c r="F168" s="2">
        <v>0.36177474402730375</v>
      </c>
      <c r="G168" t="s">
        <v>48</v>
      </c>
      <c r="H168">
        <v>879</v>
      </c>
    </row>
    <row r="169" spans="1:8">
      <c r="A169" t="s">
        <v>91</v>
      </c>
      <c r="B169" t="s">
        <v>41</v>
      </c>
      <c r="C169" t="s">
        <v>103</v>
      </c>
      <c r="D169" t="s">
        <v>132</v>
      </c>
      <c r="E169">
        <v>129</v>
      </c>
      <c r="F169" s="2">
        <v>0.54661016949152541</v>
      </c>
      <c r="G169" t="s">
        <v>47</v>
      </c>
      <c r="H169">
        <v>236</v>
      </c>
    </row>
    <row r="170" spans="1:8">
      <c r="A170" t="s">
        <v>92</v>
      </c>
      <c r="B170" t="s">
        <v>42</v>
      </c>
      <c r="C170" t="s">
        <v>112</v>
      </c>
      <c r="D170" t="s">
        <v>132</v>
      </c>
      <c r="E170">
        <v>109</v>
      </c>
      <c r="F170" s="2">
        <v>0.15774240231548481</v>
      </c>
      <c r="G170" t="s">
        <v>117</v>
      </c>
      <c r="H170">
        <v>691</v>
      </c>
    </row>
    <row r="171" spans="1:8">
      <c r="A171" t="s">
        <v>92</v>
      </c>
      <c r="B171" t="s">
        <v>42</v>
      </c>
      <c r="C171" t="s">
        <v>101</v>
      </c>
      <c r="D171" t="s">
        <v>132</v>
      </c>
      <c r="E171">
        <v>103</v>
      </c>
      <c r="F171" s="2">
        <v>0.18360071301247771</v>
      </c>
      <c r="G171" t="s">
        <v>49</v>
      </c>
      <c r="H171">
        <v>561</v>
      </c>
    </row>
    <row r="172" spans="1:8">
      <c r="A172" t="s">
        <v>92</v>
      </c>
      <c r="B172" t="s">
        <v>42</v>
      </c>
      <c r="C172" t="s">
        <v>102</v>
      </c>
      <c r="D172" t="s">
        <v>132</v>
      </c>
      <c r="E172">
        <v>113</v>
      </c>
      <c r="F172" s="2">
        <v>0.32285714285714284</v>
      </c>
      <c r="G172" t="s">
        <v>48</v>
      </c>
      <c r="H172">
        <v>350</v>
      </c>
    </row>
    <row r="173" spans="1:8">
      <c r="A173" t="s">
        <v>92</v>
      </c>
      <c r="B173" t="s">
        <v>42</v>
      </c>
      <c r="C173" t="s">
        <v>103</v>
      </c>
      <c r="D173" t="s">
        <v>132</v>
      </c>
      <c r="E173">
        <v>59</v>
      </c>
      <c r="F173" s="2">
        <v>0.5</v>
      </c>
      <c r="G173" t="s">
        <v>47</v>
      </c>
      <c r="H173">
        <v>118</v>
      </c>
    </row>
    <row r="174" spans="1:8">
      <c r="A174" t="s">
        <v>93</v>
      </c>
      <c r="B174" t="s">
        <v>43</v>
      </c>
      <c r="C174" t="s">
        <v>112</v>
      </c>
      <c r="D174" t="s">
        <v>132</v>
      </c>
      <c r="E174">
        <v>122</v>
      </c>
      <c r="F174" s="2">
        <v>0.18914728682170542</v>
      </c>
      <c r="G174" t="s">
        <v>117</v>
      </c>
      <c r="H174">
        <v>645</v>
      </c>
    </row>
    <row r="175" spans="1:8">
      <c r="A175" t="s">
        <v>93</v>
      </c>
      <c r="B175" t="s">
        <v>43</v>
      </c>
      <c r="C175" t="s">
        <v>101</v>
      </c>
      <c r="D175" t="s">
        <v>132</v>
      </c>
      <c r="E175">
        <v>89</v>
      </c>
      <c r="F175" s="2">
        <v>0.23989218328840969</v>
      </c>
      <c r="G175" t="s">
        <v>49</v>
      </c>
      <c r="H175">
        <v>371</v>
      </c>
    </row>
    <row r="176" spans="1:8">
      <c r="A176" t="s">
        <v>93</v>
      </c>
      <c r="B176" t="s">
        <v>43</v>
      </c>
      <c r="C176" t="s">
        <v>102</v>
      </c>
      <c r="D176" t="s">
        <v>132</v>
      </c>
      <c r="E176">
        <v>83</v>
      </c>
      <c r="F176" s="2">
        <v>0.41708542713567837</v>
      </c>
      <c r="G176" t="s">
        <v>48</v>
      </c>
      <c r="H176">
        <v>199</v>
      </c>
    </row>
    <row r="177" spans="1:8">
      <c r="A177" t="s">
        <v>93</v>
      </c>
      <c r="B177" t="s">
        <v>43</v>
      </c>
      <c r="C177" t="s">
        <v>103</v>
      </c>
      <c r="D177" t="s">
        <v>132</v>
      </c>
      <c r="E177">
        <v>23</v>
      </c>
      <c r="F177" s="2">
        <v>0.40350877192982454</v>
      </c>
      <c r="G177" t="s">
        <v>47</v>
      </c>
      <c r="H177">
        <v>57</v>
      </c>
    </row>
    <row r="178" spans="1:8">
      <c r="A178" t="s">
        <v>94</v>
      </c>
      <c r="B178" t="s">
        <v>44</v>
      </c>
      <c r="C178" t="s">
        <v>112</v>
      </c>
      <c r="D178" t="s">
        <v>132</v>
      </c>
      <c r="E178">
        <v>177</v>
      </c>
      <c r="F178" s="2">
        <v>0.26818181818181819</v>
      </c>
      <c r="G178" t="s">
        <v>117</v>
      </c>
      <c r="H178">
        <v>660</v>
      </c>
    </row>
    <row r="179" spans="1:8">
      <c r="A179" t="s">
        <v>94</v>
      </c>
      <c r="B179" t="s">
        <v>44</v>
      </c>
      <c r="C179" t="s">
        <v>101</v>
      </c>
      <c r="D179" t="s">
        <v>132</v>
      </c>
      <c r="E179">
        <v>155</v>
      </c>
      <c r="F179" s="2">
        <v>0.34988713318284426</v>
      </c>
      <c r="G179" t="s">
        <v>49</v>
      </c>
      <c r="H179">
        <v>443</v>
      </c>
    </row>
    <row r="180" spans="1:8">
      <c r="A180" t="s">
        <v>94</v>
      </c>
      <c r="B180" t="s">
        <v>44</v>
      </c>
      <c r="C180" t="s">
        <v>102</v>
      </c>
      <c r="D180" t="s">
        <v>132</v>
      </c>
      <c r="E180">
        <v>97</v>
      </c>
      <c r="F180" s="2">
        <v>0.35793357933579334</v>
      </c>
      <c r="G180" t="s">
        <v>48</v>
      </c>
      <c r="H180">
        <v>271</v>
      </c>
    </row>
    <row r="181" spans="1:8">
      <c r="A181" t="s">
        <v>94</v>
      </c>
      <c r="B181" t="s">
        <v>44</v>
      </c>
      <c r="C181" t="s">
        <v>103</v>
      </c>
      <c r="D181" t="s">
        <v>132</v>
      </c>
      <c r="E181">
        <v>42</v>
      </c>
      <c r="F181" s="2">
        <v>0.53846153846153844</v>
      </c>
      <c r="G181" t="s">
        <v>47</v>
      </c>
      <c r="H181">
        <v>78</v>
      </c>
    </row>
    <row r="182" spans="1:8">
      <c r="A182" t="s">
        <v>107</v>
      </c>
      <c r="B182" t="s">
        <v>104</v>
      </c>
      <c r="C182" t="s">
        <v>112</v>
      </c>
      <c r="D182" t="s">
        <v>132</v>
      </c>
      <c r="E182">
        <f>'[14]Dataset'!$G$124</f>
        <v>8614</v>
      </c>
      <c r="F182" s="2">
        <f>E182/H182</f>
        <v>0.17530221010216127</v>
      </c>
      <c r="G182" t="s">
        <v>112</v>
      </c>
      <c r="H182">
        <f>'[14]Dataset'!$H$124</f>
        <v>49138</v>
      </c>
    </row>
    <row r="183" spans="1:8">
      <c r="A183" t="s">
        <v>107</v>
      </c>
      <c r="B183" t="s">
        <v>104</v>
      </c>
      <c r="C183" t="s">
        <v>101</v>
      </c>
      <c r="D183" t="s">
        <v>132</v>
      </c>
      <c r="E183">
        <f>'[14]Dataset'!$G$138+'[14]Dataset'!$G$139</f>
        <v>8914</v>
      </c>
      <c r="F183" s="2">
        <f>E183/H183</f>
        <v>0.22206721307391444</v>
      </c>
      <c r="G183" t="s">
        <v>101</v>
      </c>
      <c r="H183">
        <f>'[14]Dataset'!$H$138</f>
        <v>40141</v>
      </c>
    </row>
    <row r="184" spans="1:8">
      <c r="A184" t="s">
        <v>107</v>
      </c>
      <c r="B184" t="s">
        <v>104</v>
      </c>
      <c r="C184" t="s">
        <v>102</v>
      </c>
      <c r="D184" t="s">
        <v>132</v>
      </c>
      <c r="E184">
        <f>'[14]Dataset'!$G$153</f>
        <v>8384</v>
      </c>
      <c r="F184" s="2">
        <f>E184/H184</f>
        <v>0.33430360062203435</v>
      </c>
      <c r="G184" t="s">
        <v>102</v>
      </c>
      <c r="H184">
        <f>'[14]Dataset'!$H$153</f>
        <v>25079</v>
      </c>
    </row>
    <row r="185" spans="1:8">
      <c r="A185" t="s">
        <v>107</v>
      </c>
      <c r="B185" t="s">
        <v>104</v>
      </c>
      <c r="C185" t="s">
        <v>103</v>
      </c>
      <c r="D185" t="s">
        <v>132</v>
      </c>
      <c r="E185">
        <f>'[14]Dataset'!$G$168</f>
        <v>4860</v>
      </c>
      <c r="F185" s="2">
        <f>E185/H185</f>
        <v>0.56584002794271748</v>
      </c>
      <c r="G185" t="s">
        <v>103</v>
      </c>
      <c r="H185">
        <f>'[14]Dataset'!$H$170</f>
        <v>8589</v>
      </c>
    </row>
    <row r="186" spans="1:8">
      <c r="A186" t="s">
        <v>105</v>
      </c>
      <c r="B186" t="s">
        <v>115</v>
      </c>
      <c r="C186" t="s">
        <v>112</v>
      </c>
      <c r="D186" t="s">
        <v>132</v>
      </c>
      <c r="E186">
        <f>'[15]Dataset'!$G$124</f>
        <v>1364706</v>
      </c>
      <c r="F186" s="2">
        <f>E186/H186</f>
        <v>0.1833838587438523</v>
      </c>
      <c r="G186" t="s">
        <v>112</v>
      </c>
      <c r="H186">
        <f>'[15]Dataset'!$H$124</f>
        <v>7441800</v>
      </c>
    </row>
    <row r="187" spans="1:8">
      <c r="A187" t="s">
        <v>105</v>
      </c>
      <c r="B187" t="s">
        <v>115</v>
      </c>
      <c r="C187" t="s">
        <v>101</v>
      </c>
      <c r="D187" t="s">
        <v>132</v>
      </c>
      <c r="E187">
        <f>'[15]Dataset'!$G$138+'[15]Dataset'!$G$139</f>
        <v>1396334</v>
      </c>
      <c r="F187" s="2">
        <f>E187/H187</f>
        <v>0.23765587117231121</v>
      </c>
      <c r="G187" t="s">
        <v>101</v>
      </c>
      <c r="H187">
        <f>'[15]Dataset'!$H$140</f>
        <v>5875445</v>
      </c>
    </row>
    <row r="188" spans="1:8">
      <c r="A188" t="s">
        <v>105</v>
      </c>
      <c r="B188" t="s">
        <v>115</v>
      </c>
      <c r="C188" t="s">
        <v>102</v>
      </c>
      <c r="D188" t="s">
        <v>132</v>
      </c>
      <c r="E188">
        <f>'[15]Dataset'!$G$153</f>
        <v>1223728</v>
      </c>
      <c r="F188" s="2">
        <f>E188/H188</f>
        <v>0.34037487386085363</v>
      </c>
      <c r="G188" t="s">
        <v>102</v>
      </c>
      <c r="H188">
        <f>'[15]Dataset'!$H$153</f>
        <v>3595236</v>
      </c>
    </row>
    <row r="189" spans="1:8">
      <c r="A189" t="s">
        <v>105</v>
      </c>
      <c r="B189" t="s">
        <v>115</v>
      </c>
      <c r="C189" t="s">
        <v>103</v>
      </c>
      <c r="D189" t="s">
        <v>132</v>
      </c>
      <c r="E189">
        <f>'[15]Dataset'!$G$168</f>
        <v>707325</v>
      </c>
      <c r="F189" s="2">
        <f>E189/H189</f>
        <v>0.548309277982901</v>
      </c>
      <c r="G189" t="s">
        <v>103</v>
      </c>
      <c r="H189">
        <f>'[15]Dataset'!$H$168</f>
        <v>1290011</v>
      </c>
    </row>
  </sheetData>
  <pageMargins left="0.7" right="0.7" top="0.75" bottom="0.75" header="0.3" footer="0.3"/>
  <headerFooter scaleWithDoc="1" alignWithMargins="0" differentFirst="0" differentOddEven="0"/>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142"/>
  <sheetViews>
    <sheetView view="normal" workbookViewId="0">
      <selection pane="topLeft" activeCell="B12" sqref="B12"/>
    </sheetView>
  </sheetViews>
  <sheetFormatPr defaultRowHeight="15"/>
  <cols>
    <col min="1" max="1" width="13.25390625" customWidth="1"/>
    <col min="2" max="2" width="32.625" style="1" customWidth="1"/>
    <col min="3" max="3" width="20.625" style="1" customWidth="1"/>
    <col min="4" max="4" width="17.125" customWidth="1"/>
    <col min="6" max="6" width="12.625" customWidth="1"/>
    <col min="7" max="7" width="20.125" customWidth="1"/>
    <col min="8" max="8" width="13.375" customWidth="1"/>
  </cols>
  <sheetData>
    <row r="1" spans="1:8" s="10" customFormat="1">
      <c r="A1" s="10" t="s">
        <v>95</v>
      </c>
      <c r="B1" s="12" t="s">
        <v>96</v>
      </c>
      <c r="C1" s="12" t="s">
        <v>46</v>
      </c>
      <c r="D1" s="10" t="s">
        <v>97</v>
      </c>
      <c r="E1" s="10" t="s">
        <v>45</v>
      </c>
      <c r="F1" s="10" t="s">
        <v>98</v>
      </c>
      <c r="G1" s="10" t="s">
        <v>99</v>
      </c>
      <c r="H1" s="10" t="s">
        <v>160</v>
      </c>
    </row>
    <row r="2" spans="1:8">
      <c r="A2" t="s">
        <v>50</v>
      </c>
      <c r="B2" s="1" t="s">
        <v>0</v>
      </c>
      <c r="C2" t="s">
        <v>101</v>
      </c>
      <c r="D2" t="s">
        <v>121</v>
      </c>
      <c r="E2" s="1">
        <v>182</v>
      </c>
      <c r="F2" s="2">
        <f>E2/H2</f>
        <v>0.13582089552238805</v>
      </c>
      <c r="G2" t="s">
        <v>49</v>
      </c>
      <c r="H2">
        <v>1340</v>
      </c>
    </row>
    <row r="3" spans="1:8">
      <c r="A3" t="s">
        <v>51</v>
      </c>
      <c r="B3" s="1" t="s">
        <v>1</v>
      </c>
      <c r="C3" t="s">
        <v>101</v>
      </c>
      <c r="D3" t="s">
        <v>121</v>
      </c>
      <c r="E3" s="1">
        <v>134</v>
      </c>
      <c r="F3" s="2">
        <f>E3/H3</f>
        <v>0.15672514619883041</v>
      </c>
      <c r="G3" t="s">
        <v>49</v>
      </c>
      <c r="H3">
        <v>855</v>
      </c>
    </row>
    <row r="4" spans="1:8">
      <c r="A4" t="s">
        <v>52</v>
      </c>
      <c r="B4" s="1" t="s">
        <v>2</v>
      </c>
      <c r="C4" t="s">
        <v>101</v>
      </c>
      <c r="D4" t="s">
        <v>121</v>
      </c>
      <c r="E4" s="1">
        <v>164</v>
      </c>
      <c r="F4" s="2">
        <f>E4/H4</f>
        <v>0.12538226299694188</v>
      </c>
      <c r="G4" t="s">
        <v>49</v>
      </c>
      <c r="H4">
        <v>1308</v>
      </c>
    </row>
    <row r="5" spans="1:8">
      <c r="A5" t="s">
        <v>53</v>
      </c>
      <c r="B5" s="1" t="s">
        <v>3</v>
      </c>
      <c r="C5" t="s">
        <v>101</v>
      </c>
      <c r="D5" t="s">
        <v>121</v>
      </c>
      <c r="E5" s="1">
        <v>27</v>
      </c>
      <c r="F5" s="2">
        <f>E5/H5</f>
        <v>0.023376623376623377</v>
      </c>
      <c r="G5" t="s">
        <v>49</v>
      </c>
      <c r="H5">
        <v>1155</v>
      </c>
    </row>
    <row r="6" spans="1:8">
      <c r="A6" t="s">
        <v>54</v>
      </c>
      <c r="B6" s="1" t="s">
        <v>4</v>
      </c>
      <c r="C6" t="s">
        <v>101</v>
      </c>
      <c r="D6" t="s">
        <v>121</v>
      </c>
      <c r="E6" s="1">
        <v>38</v>
      </c>
      <c r="F6" s="2">
        <f>E6/H6</f>
        <v>0.032534246575342464</v>
      </c>
      <c r="G6" t="s">
        <v>49</v>
      </c>
      <c r="H6">
        <v>1168</v>
      </c>
    </row>
    <row r="7" spans="1:8">
      <c r="A7" t="s">
        <v>55</v>
      </c>
      <c r="B7" s="1" t="s">
        <v>5</v>
      </c>
      <c r="C7" t="s">
        <v>101</v>
      </c>
      <c r="D7" t="s">
        <v>121</v>
      </c>
      <c r="E7" s="1">
        <v>30</v>
      </c>
      <c r="F7" s="2">
        <f>E7/H7</f>
        <v>0.048309178743961352</v>
      </c>
      <c r="G7" t="s">
        <v>49</v>
      </c>
      <c r="H7">
        <v>621</v>
      </c>
    </row>
    <row r="8" spans="1:8">
      <c r="A8" t="s">
        <v>56</v>
      </c>
      <c r="B8" s="1" t="s">
        <v>6</v>
      </c>
      <c r="C8" t="s">
        <v>101</v>
      </c>
      <c r="D8" t="s">
        <v>121</v>
      </c>
      <c r="E8" s="1">
        <v>50</v>
      </c>
      <c r="F8" s="2">
        <f>E8/H8</f>
        <v>0.04</v>
      </c>
      <c r="G8" t="s">
        <v>49</v>
      </c>
      <c r="H8">
        <v>1250</v>
      </c>
    </row>
    <row r="9" spans="1:8">
      <c r="A9" t="s">
        <v>57</v>
      </c>
      <c r="B9" s="1" t="s">
        <v>7</v>
      </c>
      <c r="C9" t="s">
        <v>101</v>
      </c>
      <c r="D9" t="s">
        <v>121</v>
      </c>
      <c r="E9" s="1">
        <v>56</v>
      </c>
      <c r="F9" s="2">
        <f>E9/H9</f>
        <v>0.042232277526395176</v>
      </c>
      <c r="G9" t="s">
        <v>49</v>
      </c>
      <c r="H9">
        <v>1326</v>
      </c>
    </row>
    <row r="10" spans="1:8">
      <c r="A10" t="s">
        <v>58</v>
      </c>
      <c r="B10" s="1" t="s">
        <v>8</v>
      </c>
      <c r="C10" t="s">
        <v>101</v>
      </c>
      <c r="D10" t="s">
        <v>121</v>
      </c>
      <c r="E10" s="1">
        <v>69</v>
      </c>
      <c r="F10" s="2">
        <f>E10/H10</f>
        <v>0.052711993888464474</v>
      </c>
      <c r="G10" t="s">
        <v>49</v>
      </c>
      <c r="H10">
        <v>1309</v>
      </c>
    </row>
    <row r="11" spans="1:8">
      <c r="A11" t="s">
        <v>59</v>
      </c>
      <c r="B11" s="1" t="s">
        <v>9</v>
      </c>
      <c r="C11" t="s">
        <v>101</v>
      </c>
      <c r="D11" t="s">
        <v>121</v>
      </c>
      <c r="E11" s="1">
        <v>29</v>
      </c>
      <c r="F11" s="2">
        <f>E11/H11</f>
        <v>0.023519870235198703</v>
      </c>
      <c r="G11" t="s">
        <v>49</v>
      </c>
      <c r="H11">
        <v>1233</v>
      </c>
    </row>
    <row r="12" spans="1:8">
      <c r="A12" t="s">
        <v>60</v>
      </c>
      <c r="B12" s="1" t="s">
        <v>10</v>
      </c>
      <c r="C12" t="s">
        <v>101</v>
      </c>
      <c r="D12" t="s">
        <v>121</v>
      </c>
      <c r="E12" s="1">
        <v>30</v>
      </c>
      <c r="F12" s="2">
        <f>E12/H12</f>
        <v>0.027223230490018149</v>
      </c>
      <c r="G12" t="s">
        <v>49</v>
      </c>
      <c r="H12">
        <v>1102</v>
      </c>
    </row>
    <row r="13" spans="1:8">
      <c r="A13" t="s">
        <v>61</v>
      </c>
      <c r="B13" s="1" t="s">
        <v>11</v>
      </c>
      <c r="C13" t="s">
        <v>101</v>
      </c>
      <c r="D13" t="s">
        <v>121</v>
      </c>
      <c r="E13" s="1">
        <v>20</v>
      </c>
      <c r="F13" s="2">
        <f>E13/H13</f>
        <v>0.033277870216306155</v>
      </c>
      <c r="G13" t="s">
        <v>49</v>
      </c>
      <c r="H13">
        <v>601</v>
      </c>
    </row>
    <row r="14" spans="1:8">
      <c r="A14" t="s">
        <v>62</v>
      </c>
      <c r="B14" s="1" t="s">
        <v>12</v>
      </c>
      <c r="C14" t="s">
        <v>101</v>
      </c>
      <c r="D14" t="s">
        <v>121</v>
      </c>
      <c r="E14" s="1">
        <v>63</v>
      </c>
      <c r="F14" s="2">
        <f>E14/H14</f>
        <v>0.126</v>
      </c>
      <c r="G14" t="s">
        <v>49</v>
      </c>
      <c r="H14">
        <v>500</v>
      </c>
    </row>
    <row r="15" spans="1:8">
      <c r="A15" t="s">
        <v>63</v>
      </c>
      <c r="B15" s="1" t="s">
        <v>13</v>
      </c>
      <c r="C15" t="s">
        <v>101</v>
      </c>
      <c r="D15" t="s">
        <v>121</v>
      </c>
      <c r="E15" s="1">
        <v>18</v>
      </c>
      <c r="F15" s="2">
        <f>E15/H15</f>
        <v>0.015693112467306015</v>
      </c>
      <c r="G15" t="s">
        <v>49</v>
      </c>
      <c r="H15">
        <v>1147</v>
      </c>
    </row>
    <row r="16" spans="1:8">
      <c r="A16" t="s">
        <v>64</v>
      </c>
      <c r="B16" s="1" t="s">
        <v>14</v>
      </c>
      <c r="C16" t="s">
        <v>101</v>
      </c>
      <c r="D16" t="s">
        <v>121</v>
      </c>
      <c r="E16" s="1">
        <v>25</v>
      </c>
      <c r="F16" s="2">
        <f>E16/H16</f>
        <v>0.029377203290246769</v>
      </c>
      <c r="G16" t="s">
        <v>49</v>
      </c>
      <c r="H16">
        <v>851</v>
      </c>
    </row>
    <row r="17" spans="1:8">
      <c r="A17" t="s">
        <v>65</v>
      </c>
      <c r="B17" s="1" t="s">
        <v>15</v>
      </c>
      <c r="C17" t="s">
        <v>101</v>
      </c>
      <c r="D17" t="s">
        <v>121</v>
      </c>
      <c r="E17" s="1">
        <v>30</v>
      </c>
      <c r="F17" s="2">
        <f>E17/H17</f>
        <v>0.044977511244377814</v>
      </c>
      <c r="G17" t="s">
        <v>49</v>
      </c>
      <c r="H17">
        <v>667</v>
      </c>
    </row>
    <row r="18" spans="1:8">
      <c r="A18" t="s">
        <v>66</v>
      </c>
      <c r="B18" s="1" t="s">
        <v>16</v>
      </c>
      <c r="C18" t="s">
        <v>101</v>
      </c>
      <c r="D18" t="s">
        <v>121</v>
      </c>
      <c r="E18" s="1">
        <v>68</v>
      </c>
      <c r="F18" s="2">
        <f>E18/H18</f>
        <v>0.036093418259023353</v>
      </c>
      <c r="G18" t="s">
        <v>49</v>
      </c>
      <c r="H18">
        <v>1884</v>
      </c>
    </row>
    <row r="19" spans="1:8">
      <c r="A19" t="s">
        <v>67</v>
      </c>
      <c r="B19" s="1" t="s">
        <v>17</v>
      </c>
      <c r="C19" t="s">
        <v>101</v>
      </c>
      <c r="D19" t="s">
        <v>121</v>
      </c>
      <c r="E19" s="1">
        <v>67</v>
      </c>
      <c r="F19" s="2">
        <f>E19/H19</f>
        <v>0.098096632503660325</v>
      </c>
      <c r="G19" t="s">
        <v>49</v>
      </c>
      <c r="H19">
        <v>683</v>
      </c>
    </row>
    <row r="20" spans="1:8">
      <c r="A20" t="s">
        <v>68</v>
      </c>
      <c r="B20" s="1" t="s">
        <v>18</v>
      </c>
      <c r="C20" t="s">
        <v>101</v>
      </c>
      <c r="D20" t="s">
        <v>121</v>
      </c>
      <c r="E20" s="1">
        <v>48</v>
      </c>
      <c r="F20" s="2">
        <f>E20/H20</f>
        <v>0.072180451127819553</v>
      </c>
      <c r="G20" t="s">
        <v>49</v>
      </c>
      <c r="H20">
        <v>665</v>
      </c>
    </row>
    <row r="21" spans="1:8">
      <c r="A21" t="s">
        <v>69</v>
      </c>
      <c r="B21" s="1" t="s">
        <v>19</v>
      </c>
      <c r="C21" t="s">
        <v>101</v>
      </c>
      <c r="D21" t="s">
        <v>121</v>
      </c>
      <c r="E21" s="1">
        <v>128</v>
      </c>
      <c r="F21" s="2">
        <f>E21/H21</f>
        <v>0.086720867208672087</v>
      </c>
      <c r="G21" t="s">
        <v>49</v>
      </c>
      <c r="H21">
        <v>1476</v>
      </c>
    </row>
    <row r="22" spans="1:8">
      <c r="A22" t="s">
        <v>70</v>
      </c>
      <c r="B22" s="1" t="s">
        <v>20</v>
      </c>
      <c r="C22" t="s">
        <v>101</v>
      </c>
      <c r="D22" t="s">
        <v>121</v>
      </c>
      <c r="E22" s="1">
        <v>47</v>
      </c>
      <c r="F22" s="2">
        <f>E22/H22</f>
        <v>0.080895008605851984</v>
      </c>
      <c r="G22" t="s">
        <v>49</v>
      </c>
      <c r="H22">
        <v>581</v>
      </c>
    </row>
    <row r="23" spans="1:8">
      <c r="A23" t="s">
        <v>71</v>
      </c>
      <c r="B23" s="1" t="s">
        <v>21</v>
      </c>
      <c r="C23" t="s">
        <v>101</v>
      </c>
      <c r="D23" t="s">
        <v>121</v>
      </c>
      <c r="E23" s="1">
        <v>34</v>
      </c>
      <c r="F23" s="2">
        <f>E23/H23</f>
        <v>0.050147492625368731</v>
      </c>
      <c r="G23" t="s">
        <v>49</v>
      </c>
      <c r="H23">
        <v>678</v>
      </c>
    </row>
    <row r="24" spans="1:8">
      <c r="A24" t="s">
        <v>72</v>
      </c>
      <c r="B24" s="1" t="s">
        <v>22</v>
      </c>
      <c r="C24" t="s">
        <v>101</v>
      </c>
      <c r="D24" t="s">
        <v>121</v>
      </c>
      <c r="E24" s="1">
        <v>43</v>
      </c>
      <c r="F24" s="2">
        <f>E24/H24</f>
        <v>0.09641255605381166</v>
      </c>
      <c r="G24" t="s">
        <v>49</v>
      </c>
      <c r="H24">
        <v>446</v>
      </c>
    </row>
    <row r="25" spans="1:8">
      <c r="A25" t="s">
        <v>73</v>
      </c>
      <c r="B25" s="1" t="s">
        <v>23</v>
      </c>
      <c r="C25" t="s">
        <v>101</v>
      </c>
      <c r="D25" t="s">
        <v>121</v>
      </c>
      <c r="E25" s="1">
        <v>19</v>
      </c>
      <c r="F25" s="2">
        <f>E25/H25</f>
        <v>0.021615472127417521</v>
      </c>
      <c r="G25" t="s">
        <v>49</v>
      </c>
      <c r="H25">
        <v>879</v>
      </c>
    </row>
    <row r="26" spans="1:8">
      <c r="A26" t="s">
        <v>74</v>
      </c>
      <c r="B26" s="1" t="s">
        <v>24</v>
      </c>
      <c r="C26" t="s">
        <v>101</v>
      </c>
      <c r="D26" t="s">
        <v>121</v>
      </c>
      <c r="E26" s="1">
        <v>49</v>
      </c>
      <c r="F26" s="2">
        <f>E26/H26</f>
        <v>0.076682316118935834</v>
      </c>
      <c r="G26" t="s">
        <v>49</v>
      </c>
      <c r="H26">
        <v>639</v>
      </c>
    </row>
    <row r="27" spans="1:8">
      <c r="A27" t="s">
        <v>75</v>
      </c>
      <c r="B27" s="1" t="s">
        <v>25</v>
      </c>
      <c r="C27" t="s">
        <v>101</v>
      </c>
      <c r="D27" t="s">
        <v>121</v>
      </c>
      <c r="E27" s="1">
        <v>23</v>
      </c>
      <c r="F27" s="2">
        <f>E27/H27</f>
        <v>0.02784503631961259</v>
      </c>
      <c r="G27" t="s">
        <v>49</v>
      </c>
      <c r="H27">
        <v>826</v>
      </c>
    </row>
    <row r="28" spans="1:8">
      <c r="A28" t="s">
        <v>76</v>
      </c>
      <c r="B28" s="1" t="s">
        <v>26</v>
      </c>
      <c r="C28" t="s">
        <v>101</v>
      </c>
      <c r="D28" t="s">
        <v>121</v>
      </c>
      <c r="E28" s="1">
        <v>34</v>
      </c>
      <c r="F28" s="2">
        <f>E28/H28</f>
        <v>0.043092522179974654</v>
      </c>
      <c r="G28" t="s">
        <v>49</v>
      </c>
      <c r="H28">
        <v>789</v>
      </c>
    </row>
    <row r="29" spans="1:8">
      <c r="A29" t="s">
        <v>77</v>
      </c>
      <c r="B29" s="1" t="s">
        <v>27</v>
      </c>
      <c r="C29" t="s">
        <v>101</v>
      </c>
      <c r="D29" t="s">
        <v>121</v>
      </c>
      <c r="E29" s="1">
        <v>25</v>
      </c>
      <c r="F29" s="2">
        <f>E29/H29</f>
        <v>0.034106412005457026</v>
      </c>
      <c r="G29" t="s">
        <v>49</v>
      </c>
      <c r="H29">
        <v>733</v>
      </c>
    </row>
    <row r="30" spans="1:8">
      <c r="A30" t="s">
        <v>78</v>
      </c>
      <c r="B30" s="1" t="s">
        <v>28</v>
      </c>
      <c r="C30" t="s">
        <v>101</v>
      </c>
      <c r="D30" t="s">
        <v>121</v>
      </c>
      <c r="E30" s="1">
        <v>11</v>
      </c>
      <c r="F30" s="2">
        <f>E30/H30</f>
        <v>0.015449438202247191</v>
      </c>
      <c r="G30" t="s">
        <v>49</v>
      </c>
      <c r="H30">
        <v>712</v>
      </c>
    </row>
    <row r="31" spans="1:8">
      <c r="A31" t="s">
        <v>79</v>
      </c>
      <c r="B31" s="1" t="s">
        <v>29</v>
      </c>
      <c r="C31" t="s">
        <v>101</v>
      </c>
      <c r="D31" t="s">
        <v>121</v>
      </c>
      <c r="E31" s="1">
        <v>83</v>
      </c>
      <c r="F31" s="2">
        <f>E31/H31</f>
        <v>0.072934973637961337</v>
      </c>
      <c r="G31" t="s">
        <v>49</v>
      </c>
      <c r="H31">
        <v>1138</v>
      </c>
    </row>
    <row r="32" spans="1:8">
      <c r="A32" t="s">
        <v>80</v>
      </c>
      <c r="B32" s="1" t="s">
        <v>30</v>
      </c>
      <c r="C32" t="s">
        <v>101</v>
      </c>
      <c r="D32" t="s">
        <v>121</v>
      </c>
      <c r="E32" s="1">
        <v>10</v>
      </c>
      <c r="F32" s="2">
        <f>E32/H32</f>
        <v>0.013531799729364006</v>
      </c>
      <c r="G32" t="s">
        <v>49</v>
      </c>
      <c r="H32">
        <v>739</v>
      </c>
    </row>
    <row r="33" spans="1:8">
      <c r="A33" t="s">
        <v>81</v>
      </c>
      <c r="B33" s="1" t="s">
        <v>31</v>
      </c>
      <c r="C33" t="s">
        <v>101</v>
      </c>
      <c r="D33" t="s">
        <v>121</v>
      </c>
      <c r="E33" s="1">
        <v>32</v>
      </c>
      <c r="F33" s="2">
        <f>E33/H33</f>
        <v>0.024446142093200916</v>
      </c>
      <c r="G33" t="s">
        <v>49</v>
      </c>
      <c r="H33">
        <v>1309</v>
      </c>
    </row>
    <row r="34" spans="1:8">
      <c r="A34" t="s">
        <v>82</v>
      </c>
      <c r="B34" s="1" t="s">
        <v>32</v>
      </c>
      <c r="C34" t="s">
        <v>101</v>
      </c>
      <c r="D34" t="s">
        <v>121</v>
      </c>
      <c r="E34" s="1">
        <v>19</v>
      </c>
      <c r="F34" s="2">
        <f>E34/H34</f>
        <v>0.026912181303116147</v>
      </c>
      <c r="G34" t="s">
        <v>49</v>
      </c>
      <c r="H34">
        <v>706</v>
      </c>
    </row>
    <row r="35" spans="1:8">
      <c r="A35" t="s">
        <v>83</v>
      </c>
      <c r="B35" s="1" t="s">
        <v>33</v>
      </c>
      <c r="C35" t="s">
        <v>101</v>
      </c>
      <c r="D35" t="s">
        <v>121</v>
      </c>
      <c r="E35" s="1">
        <v>49</v>
      </c>
      <c r="F35" s="2">
        <f>E35/H35</f>
        <v>0.047665369649805445</v>
      </c>
      <c r="G35" t="s">
        <v>49</v>
      </c>
      <c r="H35">
        <v>1028</v>
      </c>
    </row>
    <row r="36" spans="1:8">
      <c r="A36" t="s">
        <v>84</v>
      </c>
      <c r="B36" s="1" t="s">
        <v>34</v>
      </c>
      <c r="C36" t="s">
        <v>101</v>
      </c>
      <c r="D36" t="s">
        <v>121</v>
      </c>
      <c r="E36" s="1">
        <v>64</v>
      </c>
      <c r="F36" s="2">
        <f>E36/H36</f>
        <v>0.030389363722697058</v>
      </c>
      <c r="G36" t="s">
        <v>49</v>
      </c>
      <c r="H36">
        <v>2106</v>
      </c>
    </row>
    <row r="37" spans="1:8">
      <c r="A37" t="s">
        <v>85</v>
      </c>
      <c r="B37" s="1" t="s">
        <v>35</v>
      </c>
      <c r="C37" t="s">
        <v>101</v>
      </c>
      <c r="D37" t="s">
        <v>121</v>
      </c>
      <c r="E37" s="1">
        <v>61</v>
      </c>
      <c r="F37" s="2">
        <f>E37/H37</f>
        <v>0.16944444444444445</v>
      </c>
      <c r="G37" t="s">
        <v>49</v>
      </c>
      <c r="H37">
        <v>360</v>
      </c>
    </row>
    <row r="38" spans="1:8">
      <c r="A38" t="s">
        <v>86</v>
      </c>
      <c r="B38" s="1" t="s">
        <v>36</v>
      </c>
      <c r="C38" t="s">
        <v>101</v>
      </c>
      <c r="D38" t="s">
        <v>121</v>
      </c>
      <c r="E38" s="1">
        <v>6</v>
      </c>
      <c r="F38" s="2">
        <f>E38/H38</f>
        <v>0.012219959266802444</v>
      </c>
      <c r="G38" t="s">
        <v>49</v>
      </c>
      <c r="H38">
        <v>491</v>
      </c>
    </row>
    <row r="39" spans="1:8">
      <c r="A39" t="s">
        <v>87</v>
      </c>
      <c r="B39" s="1" t="s">
        <v>37</v>
      </c>
      <c r="C39" t="s">
        <v>101</v>
      </c>
      <c r="D39" t="s">
        <v>121</v>
      </c>
      <c r="E39" s="1">
        <v>16</v>
      </c>
      <c r="F39" s="2">
        <f>E39/H39</f>
        <v>0.027874564459930314</v>
      </c>
      <c r="G39" t="s">
        <v>49</v>
      </c>
      <c r="H39">
        <v>574</v>
      </c>
    </row>
    <row r="40" spans="1:8">
      <c r="A40" t="s">
        <v>88</v>
      </c>
      <c r="B40" s="1" t="s">
        <v>38</v>
      </c>
      <c r="C40" t="s">
        <v>101</v>
      </c>
      <c r="D40" t="s">
        <v>121</v>
      </c>
      <c r="E40" s="1">
        <v>5</v>
      </c>
      <c r="F40" s="2">
        <f>E40/H40</f>
        <v>0.00646830530401035</v>
      </c>
      <c r="G40" t="s">
        <v>49</v>
      </c>
      <c r="H40">
        <v>773</v>
      </c>
    </row>
    <row r="41" spans="1:8">
      <c r="A41" t="s">
        <v>89</v>
      </c>
      <c r="B41" s="1" t="s">
        <v>39</v>
      </c>
      <c r="C41" t="s">
        <v>101</v>
      </c>
      <c r="D41" t="s">
        <v>121</v>
      </c>
      <c r="E41" s="1">
        <v>44</v>
      </c>
      <c r="F41" s="2">
        <f>E41/H41</f>
        <v>0.088531187122736416</v>
      </c>
      <c r="G41" t="s">
        <v>49</v>
      </c>
      <c r="H41">
        <v>497</v>
      </c>
    </row>
    <row r="42" spans="1:8">
      <c r="A42" t="s">
        <v>90</v>
      </c>
      <c r="B42" s="1" t="s">
        <v>40</v>
      </c>
      <c r="C42" t="s">
        <v>101</v>
      </c>
      <c r="D42" t="s">
        <v>121</v>
      </c>
      <c r="E42" s="1">
        <v>29</v>
      </c>
      <c r="F42" s="2">
        <f>E42/H42</f>
        <v>0.055555555555555552</v>
      </c>
      <c r="G42" t="s">
        <v>49</v>
      </c>
      <c r="H42">
        <v>522</v>
      </c>
    </row>
    <row r="43" spans="1:8">
      <c r="A43" t="s">
        <v>91</v>
      </c>
      <c r="B43" s="1" t="s">
        <v>41</v>
      </c>
      <c r="C43" t="s">
        <v>101</v>
      </c>
      <c r="D43" t="s">
        <v>121</v>
      </c>
      <c r="E43" s="1">
        <v>113</v>
      </c>
      <c r="F43" s="2">
        <f>E43/H43</f>
        <v>0.08432835820895522</v>
      </c>
      <c r="G43" t="s">
        <v>49</v>
      </c>
      <c r="H43">
        <v>1340</v>
      </c>
    </row>
    <row r="44" spans="1:8">
      <c r="A44" t="s">
        <v>92</v>
      </c>
      <c r="B44" s="1" t="s">
        <v>42</v>
      </c>
      <c r="C44" t="s">
        <v>101</v>
      </c>
      <c r="D44" t="s">
        <v>121</v>
      </c>
      <c r="E44" s="1">
        <v>33</v>
      </c>
      <c r="F44" s="2">
        <f>E44/H44</f>
        <v>0.058928571428571427</v>
      </c>
      <c r="G44" t="s">
        <v>49</v>
      </c>
      <c r="H44">
        <v>560</v>
      </c>
    </row>
    <row r="45" spans="1:8">
      <c r="A45" t="s">
        <v>93</v>
      </c>
      <c r="B45" s="1" t="s">
        <v>43</v>
      </c>
      <c r="C45" t="s">
        <v>101</v>
      </c>
      <c r="D45" t="s">
        <v>121</v>
      </c>
      <c r="E45" s="1">
        <v>32</v>
      </c>
      <c r="F45" s="2">
        <f>E45/H45</f>
        <v>0.086720867208672087</v>
      </c>
      <c r="G45" t="s">
        <v>49</v>
      </c>
      <c r="H45">
        <v>369</v>
      </c>
    </row>
    <row r="46" spans="1:8">
      <c r="A46" t="s">
        <v>94</v>
      </c>
      <c r="B46" s="1" t="s">
        <v>44</v>
      </c>
      <c r="C46" t="s">
        <v>101</v>
      </c>
      <c r="D46" t="s">
        <v>121</v>
      </c>
      <c r="E46" s="1">
        <v>65</v>
      </c>
      <c r="F46" s="2">
        <f>E46/H46</f>
        <v>0.14606741573033707</v>
      </c>
      <c r="G46" t="s">
        <v>49</v>
      </c>
      <c r="H46">
        <v>445</v>
      </c>
    </row>
    <row r="47" spans="1:8">
      <c r="A47" t="s">
        <v>50</v>
      </c>
      <c r="B47" s="1" t="s">
        <v>0</v>
      </c>
      <c r="C47" t="s">
        <v>102</v>
      </c>
      <c r="D47" t="s">
        <v>121</v>
      </c>
      <c r="E47" s="1">
        <v>212</v>
      </c>
      <c r="F47" s="2">
        <f>E47/H47</f>
        <v>0.26533166458072593</v>
      </c>
      <c r="G47" t="s">
        <v>48</v>
      </c>
      <c r="H47">
        <v>799</v>
      </c>
    </row>
    <row r="48" spans="1:8">
      <c r="A48" t="s">
        <v>51</v>
      </c>
      <c r="B48" s="1" t="s">
        <v>1</v>
      </c>
      <c r="C48" t="s">
        <v>102</v>
      </c>
      <c r="D48" t="s">
        <v>121</v>
      </c>
      <c r="E48" s="1">
        <v>142</v>
      </c>
      <c r="F48" s="2">
        <f>E48/H48</f>
        <v>0.33649289099526064</v>
      </c>
      <c r="G48" t="s">
        <v>48</v>
      </c>
      <c r="H48">
        <v>422</v>
      </c>
    </row>
    <row r="49" spans="1:8">
      <c r="A49" t="s">
        <v>52</v>
      </c>
      <c r="B49" s="1" t="s">
        <v>2</v>
      </c>
      <c r="C49" t="s">
        <v>102</v>
      </c>
      <c r="D49" t="s">
        <v>121</v>
      </c>
      <c r="E49" s="1">
        <v>166</v>
      </c>
      <c r="F49" s="2">
        <f>E49/H49</f>
        <v>0.19880239520958085</v>
      </c>
      <c r="G49" t="s">
        <v>48</v>
      </c>
      <c r="H49">
        <v>835</v>
      </c>
    </row>
    <row r="50" spans="1:8">
      <c r="A50" t="s">
        <v>53</v>
      </c>
      <c r="B50" s="1" t="s">
        <v>3</v>
      </c>
      <c r="C50" t="s">
        <v>102</v>
      </c>
      <c r="D50" t="s">
        <v>121</v>
      </c>
      <c r="E50" s="1">
        <v>43</v>
      </c>
      <c r="F50" s="2">
        <f>E50/H50</f>
        <v>0.051373954599761053</v>
      </c>
      <c r="G50" t="s">
        <v>48</v>
      </c>
      <c r="H50">
        <v>837</v>
      </c>
    </row>
    <row r="51" spans="1:8">
      <c r="A51" t="s">
        <v>54</v>
      </c>
      <c r="B51" s="1" t="s">
        <v>4</v>
      </c>
      <c r="C51" t="s">
        <v>102</v>
      </c>
      <c r="D51" t="s">
        <v>121</v>
      </c>
      <c r="E51" s="1">
        <v>54</v>
      </c>
      <c r="F51" s="2">
        <f>E51/H51</f>
        <v>0.080237741456166425</v>
      </c>
      <c r="G51" t="s">
        <v>48</v>
      </c>
      <c r="H51">
        <v>673</v>
      </c>
    </row>
    <row r="52" spans="1:8">
      <c r="A52" t="s">
        <v>55</v>
      </c>
      <c r="B52" s="1" t="s">
        <v>5</v>
      </c>
      <c r="C52" t="s">
        <v>102</v>
      </c>
      <c r="D52" t="s">
        <v>121</v>
      </c>
      <c r="E52" s="1">
        <v>29</v>
      </c>
      <c r="F52" s="2">
        <f>E52/H52</f>
        <v>0.073232323232323232</v>
      </c>
      <c r="G52" t="s">
        <v>48</v>
      </c>
      <c r="H52">
        <v>396</v>
      </c>
    </row>
    <row r="53" spans="1:8">
      <c r="A53" t="s">
        <v>56</v>
      </c>
      <c r="B53" s="1" t="s">
        <v>6</v>
      </c>
      <c r="C53" t="s">
        <v>102</v>
      </c>
      <c r="D53" t="s">
        <v>121</v>
      </c>
      <c r="E53" s="1">
        <v>71</v>
      </c>
      <c r="F53" s="2">
        <f>E53/H53</f>
        <v>0.08208092485549133</v>
      </c>
      <c r="G53" t="s">
        <v>48</v>
      </c>
      <c r="H53">
        <v>865</v>
      </c>
    </row>
    <row r="54" spans="1:8">
      <c r="A54" t="s">
        <v>57</v>
      </c>
      <c r="B54" s="1" t="s">
        <v>7</v>
      </c>
      <c r="C54" t="s">
        <v>102</v>
      </c>
      <c r="D54" t="s">
        <v>121</v>
      </c>
      <c r="E54" s="1">
        <v>75</v>
      </c>
      <c r="F54" s="2">
        <f>E54/H54</f>
        <v>0.1031636863823934</v>
      </c>
      <c r="G54" t="s">
        <v>48</v>
      </c>
      <c r="H54">
        <v>727</v>
      </c>
    </row>
    <row r="55" spans="1:8">
      <c r="A55" t="s">
        <v>58</v>
      </c>
      <c r="B55" s="1" t="s">
        <v>8</v>
      </c>
      <c r="C55" t="s">
        <v>102</v>
      </c>
      <c r="D55" t="s">
        <v>121</v>
      </c>
      <c r="E55" s="1">
        <v>93</v>
      </c>
      <c r="F55" s="2">
        <f>E55/H55</f>
        <v>0.10097719869706841</v>
      </c>
      <c r="G55" t="s">
        <v>48</v>
      </c>
      <c r="H55">
        <v>921</v>
      </c>
    </row>
    <row r="56" spans="1:8">
      <c r="A56" t="s">
        <v>59</v>
      </c>
      <c r="B56" s="1" t="s">
        <v>9</v>
      </c>
      <c r="C56" t="s">
        <v>102</v>
      </c>
      <c r="D56" t="s">
        <v>121</v>
      </c>
      <c r="E56" s="1">
        <v>57</v>
      </c>
      <c r="F56" s="2">
        <f>E56/H56</f>
        <v>0.059067357512953368</v>
      </c>
      <c r="G56" t="s">
        <v>48</v>
      </c>
      <c r="H56">
        <v>965</v>
      </c>
    </row>
    <row r="57" spans="1:8">
      <c r="A57" t="s">
        <v>60</v>
      </c>
      <c r="B57" s="1" t="s">
        <v>10</v>
      </c>
      <c r="C57" t="s">
        <v>102</v>
      </c>
      <c r="D57" t="s">
        <v>121</v>
      </c>
      <c r="E57" s="1">
        <v>34</v>
      </c>
      <c r="F57" s="2">
        <f>E57/H57</f>
        <v>0.051987767584097858</v>
      </c>
      <c r="G57" t="s">
        <v>48</v>
      </c>
      <c r="H57">
        <v>654</v>
      </c>
    </row>
    <row r="58" spans="1:8">
      <c r="A58" t="s">
        <v>61</v>
      </c>
      <c r="B58" s="1" t="s">
        <v>11</v>
      </c>
      <c r="C58" t="s">
        <v>102</v>
      </c>
      <c r="D58" t="s">
        <v>121</v>
      </c>
      <c r="E58" s="1">
        <v>53</v>
      </c>
      <c r="F58" s="2">
        <f>E58/H58</f>
        <v>0.10882956878850103</v>
      </c>
      <c r="G58" t="s">
        <v>48</v>
      </c>
      <c r="H58">
        <v>487</v>
      </c>
    </row>
    <row r="59" spans="1:8">
      <c r="A59" t="s">
        <v>62</v>
      </c>
      <c r="B59" s="1" t="s">
        <v>12</v>
      </c>
      <c r="C59" t="s">
        <v>102</v>
      </c>
      <c r="D59" t="s">
        <v>121</v>
      </c>
      <c r="E59" s="1">
        <v>58</v>
      </c>
      <c r="F59" s="2">
        <f>E59/H59</f>
        <v>0.2196969696969697</v>
      </c>
      <c r="G59" t="s">
        <v>48</v>
      </c>
      <c r="H59">
        <v>264</v>
      </c>
    </row>
    <row r="60" spans="1:8">
      <c r="A60" t="s">
        <v>63</v>
      </c>
      <c r="B60" s="1" t="s">
        <v>13</v>
      </c>
      <c r="C60" t="s">
        <v>102</v>
      </c>
      <c r="D60" t="s">
        <v>121</v>
      </c>
      <c r="E60" s="1">
        <v>42</v>
      </c>
      <c r="F60" s="2">
        <f>E60/H60</f>
        <v>0.068292682926829273</v>
      </c>
      <c r="G60" t="s">
        <v>48</v>
      </c>
      <c r="H60">
        <v>615</v>
      </c>
    </row>
    <row r="61" spans="1:8">
      <c r="A61" t="s">
        <v>64</v>
      </c>
      <c r="B61" s="1" t="s">
        <v>14</v>
      </c>
      <c r="C61" t="s">
        <v>102</v>
      </c>
      <c r="D61" t="s">
        <v>121</v>
      </c>
      <c r="E61" s="1">
        <v>41</v>
      </c>
      <c r="F61" s="2">
        <f>E61/H61</f>
        <v>0.074681238615664849</v>
      </c>
      <c r="G61" t="s">
        <v>48</v>
      </c>
      <c r="H61">
        <v>549</v>
      </c>
    </row>
    <row r="62" spans="1:8">
      <c r="A62" t="s">
        <v>65</v>
      </c>
      <c r="B62" s="1" t="s">
        <v>15</v>
      </c>
      <c r="C62" t="s">
        <v>102</v>
      </c>
      <c r="D62" t="s">
        <v>121</v>
      </c>
      <c r="E62" s="1">
        <v>31</v>
      </c>
      <c r="F62" s="2">
        <f>E62/H62</f>
        <v>0.0746987951807229</v>
      </c>
      <c r="G62" t="s">
        <v>48</v>
      </c>
      <c r="H62">
        <v>415</v>
      </c>
    </row>
    <row r="63" spans="1:8">
      <c r="A63" t="s">
        <v>66</v>
      </c>
      <c r="B63" s="1" t="s">
        <v>16</v>
      </c>
      <c r="C63" t="s">
        <v>102</v>
      </c>
      <c r="D63" t="s">
        <v>121</v>
      </c>
      <c r="E63" s="1">
        <v>91</v>
      </c>
      <c r="F63" s="2">
        <f>E63/H63</f>
        <v>0.081177520071364848</v>
      </c>
      <c r="G63" t="s">
        <v>48</v>
      </c>
      <c r="H63">
        <v>1121</v>
      </c>
    </row>
    <row r="64" spans="1:8">
      <c r="A64" t="s">
        <v>67</v>
      </c>
      <c r="B64" s="1" t="s">
        <v>17</v>
      </c>
      <c r="C64" t="s">
        <v>102</v>
      </c>
      <c r="D64" t="s">
        <v>121</v>
      </c>
      <c r="E64" s="1">
        <v>60</v>
      </c>
      <c r="F64" s="2">
        <f>E64/H64</f>
        <v>0.12219959266802444</v>
      </c>
      <c r="G64" t="s">
        <v>48</v>
      </c>
      <c r="H64">
        <v>491</v>
      </c>
    </row>
    <row r="65" spans="1:8">
      <c r="A65" t="s">
        <v>68</v>
      </c>
      <c r="B65" s="1" t="s">
        <v>18</v>
      </c>
      <c r="C65" t="s">
        <v>102</v>
      </c>
      <c r="D65" t="s">
        <v>121</v>
      </c>
      <c r="E65" s="1">
        <v>63</v>
      </c>
      <c r="F65" s="2">
        <f>E65/H65</f>
        <v>0.14125560538116591</v>
      </c>
      <c r="G65" t="s">
        <v>48</v>
      </c>
      <c r="H65">
        <v>446</v>
      </c>
    </row>
    <row r="66" spans="1:8">
      <c r="A66" t="s">
        <v>69</v>
      </c>
      <c r="B66" s="1" t="s">
        <v>19</v>
      </c>
      <c r="C66" t="s">
        <v>102</v>
      </c>
      <c r="D66" t="s">
        <v>121</v>
      </c>
      <c r="E66" s="1">
        <v>130</v>
      </c>
      <c r="F66" s="2">
        <f>E66/H66</f>
        <v>0.14099783080260303</v>
      </c>
      <c r="G66" t="s">
        <v>48</v>
      </c>
      <c r="H66">
        <v>922</v>
      </c>
    </row>
    <row r="67" spans="1:8">
      <c r="A67" t="s">
        <v>70</v>
      </c>
      <c r="B67" s="1" t="s">
        <v>20</v>
      </c>
      <c r="C67" t="s">
        <v>102</v>
      </c>
      <c r="D67" t="s">
        <v>121</v>
      </c>
      <c r="E67" s="1">
        <v>56</v>
      </c>
      <c r="F67" s="2">
        <f>E67/H67</f>
        <v>0.15342465753424658</v>
      </c>
      <c r="G67" t="s">
        <v>48</v>
      </c>
      <c r="H67">
        <v>365</v>
      </c>
    </row>
    <row r="68" spans="1:8">
      <c r="A68" t="s">
        <v>71</v>
      </c>
      <c r="B68" s="1" t="s">
        <v>21</v>
      </c>
      <c r="C68" t="s">
        <v>102</v>
      </c>
      <c r="D68" t="s">
        <v>121</v>
      </c>
      <c r="E68" s="1">
        <v>43</v>
      </c>
      <c r="F68" s="2">
        <f>E68/H68</f>
        <v>0.12951807228915663</v>
      </c>
      <c r="G68" t="s">
        <v>48</v>
      </c>
      <c r="H68">
        <v>332</v>
      </c>
    </row>
    <row r="69" spans="1:8">
      <c r="A69" t="s">
        <v>72</v>
      </c>
      <c r="B69" s="1" t="s">
        <v>22</v>
      </c>
      <c r="C69" t="s">
        <v>102</v>
      </c>
      <c r="D69" t="s">
        <v>121</v>
      </c>
      <c r="E69" s="1">
        <v>41</v>
      </c>
      <c r="F69" s="2">
        <f>E69/H69</f>
        <v>0.18222222222222223</v>
      </c>
      <c r="G69" t="s">
        <v>48</v>
      </c>
      <c r="H69">
        <v>225</v>
      </c>
    </row>
    <row r="70" spans="1:8">
      <c r="A70" t="s">
        <v>73</v>
      </c>
      <c r="B70" s="1" t="s">
        <v>23</v>
      </c>
      <c r="C70" t="s">
        <v>102</v>
      </c>
      <c r="D70" t="s">
        <v>121</v>
      </c>
      <c r="E70" s="1">
        <v>23</v>
      </c>
      <c r="F70" s="2">
        <f>E70/H70</f>
        <v>0.040707964601769911</v>
      </c>
      <c r="G70" t="s">
        <v>48</v>
      </c>
      <c r="H70">
        <v>565</v>
      </c>
    </row>
    <row r="71" spans="1:8">
      <c r="A71" t="s">
        <v>74</v>
      </c>
      <c r="B71" s="1" t="s">
        <v>24</v>
      </c>
      <c r="C71" t="s">
        <v>102</v>
      </c>
      <c r="D71" t="s">
        <v>121</v>
      </c>
      <c r="E71" s="1">
        <v>57</v>
      </c>
      <c r="F71" s="2">
        <f>E71/H71</f>
        <v>0.16863905325443787</v>
      </c>
      <c r="G71" t="s">
        <v>48</v>
      </c>
      <c r="H71">
        <v>338</v>
      </c>
    </row>
    <row r="72" spans="1:8">
      <c r="A72" t="s">
        <v>75</v>
      </c>
      <c r="B72" s="1" t="s">
        <v>25</v>
      </c>
      <c r="C72" t="s">
        <v>102</v>
      </c>
      <c r="D72" t="s">
        <v>121</v>
      </c>
      <c r="E72" s="1">
        <v>30</v>
      </c>
      <c r="F72" s="2">
        <f>E72/H72</f>
        <v>0.062111801242236024</v>
      </c>
      <c r="G72" t="s">
        <v>48</v>
      </c>
      <c r="H72">
        <v>483</v>
      </c>
    </row>
    <row r="73" spans="1:8">
      <c r="A73" t="s">
        <v>76</v>
      </c>
      <c r="B73" s="1" t="s">
        <v>26</v>
      </c>
      <c r="C73" t="s">
        <v>102</v>
      </c>
      <c r="D73" t="s">
        <v>121</v>
      </c>
      <c r="E73" s="1">
        <v>50</v>
      </c>
      <c r="F73" s="2">
        <f>E73/H73</f>
        <v>0.10040160642570281</v>
      </c>
      <c r="G73" t="s">
        <v>48</v>
      </c>
      <c r="H73">
        <v>498</v>
      </c>
    </row>
    <row r="74" spans="1:8">
      <c r="A74" t="s">
        <v>77</v>
      </c>
      <c r="B74" s="1" t="s">
        <v>27</v>
      </c>
      <c r="C74" t="s">
        <v>102</v>
      </c>
      <c r="D74" t="s">
        <v>121</v>
      </c>
      <c r="E74" s="1">
        <v>40</v>
      </c>
      <c r="F74" s="2">
        <f>E74/H74</f>
        <v>0.095923261390887291</v>
      </c>
      <c r="G74" t="s">
        <v>48</v>
      </c>
      <c r="H74">
        <v>417</v>
      </c>
    </row>
    <row r="75" spans="1:8">
      <c r="A75" t="s">
        <v>78</v>
      </c>
      <c r="B75" s="1" t="s">
        <v>28</v>
      </c>
      <c r="C75" t="s">
        <v>102</v>
      </c>
      <c r="D75" t="s">
        <v>121</v>
      </c>
      <c r="E75" s="1">
        <v>20</v>
      </c>
      <c r="F75" s="2">
        <f>E75/H75</f>
        <v>0.0437636761487965</v>
      </c>
      <c r="G75" t="s">
        <v>48</v>
      </c>
      <c r="H75">
        <v>457</v>
      </c>
    </row>
    <row r="76" spans="1:8">
      <c r="A76" t="s">
        <v>79</v>
      </c>
      <c r="B76" s="1" t="s">
        <v>29</v>
      </c>
      <c r="C76" t="s">
        <v>102</v>
      </c>
      <c r="D76" t="s">
        <v>121</v>
      </c>
      <c r="E76" s="1">
        <v>102</v>
      </c>
      <c r="F76" s="2">
        <f>E76/H76</f>
        <v>0.14305750350631136</v>
      </c>
      <c r="G76" t="s">
        <v>48</v>
      </c>
      <c r="H76">
        <v>713</v>
      </c>
    </row>
    <row r="77" spans="1:8">
      <c r="A77" t="s">
        <v>80</v>
      </c>
      <c r="B77" s="1" t="s">
        <v>30</v>
      </c>
      <c r="C77" t="s">
        <v>102</v>
      </c>
      <c r="D77" t="s">
        <v>121</v>
      </c>
      <c r="E77" s="1">
        <v>26</v>
      </c>
      <c r="F77" s="2">
        <f>E77/H77</f>
        <v>0.049618320610687022</v>
      </c>
      <c r="G77" t="s">
        <v>48</v>
      </c>
      <c r="H77">
        <v>524</v>
      </c>
    </row>
    <row r="78" spans="1:8">
      <c r="A78" t="s">
        <v>81</v>
      </c>
      <c r="B78" s="1" t="s">
        <v>31</v>
      </c>
      <c r="C78" t="s">
        <v>102</v>
      </c>
      <c r="D78" t="s">
        <v>121</v>
      </c>
      <c r="E78" s="1">
        <v>54</v>
      </c>
      <c r="F78" s="2">
        <f>E78/H78</f>
        <v>0.059080962800875277</v>
      </c>
      <c r="G78" t="s">
        <v>48</v>
      </c>
      <c r="H78">
        <v>914</v>
      </c>
    </row>
    <row r="79" spans="1:8">
      <c r="A79" t="s">
        <v>82</v>
      </c>
      <c r="B79" s="1" t="s">
        <v>32</v>
      </c>
      <c r="C79" t="s">
        <v>102</v>
      </c>
      <c r="D79" t="s">
        <v>121</v>
      </c>
      <c r="E79" s="1">
        <v>27</v>
      </c>
      <c r="F79" s="2">
        <f>E79/H79</f>
        <v>0.054325955734406441</v>
      </c>
      <c r="G79" t="s">
        <v>48</v>
      </c>
      <c r="H79">
        <v>497</v>
      </c>
    </row>
    <row r="80" spans="1:8">
      <c r="A80" t="s">
        <v>83</v>
      </c>
      <c r="B80" s="1" t="s">
        <v>33</v>
      </c>
      <c r="C80" t="s">
        <v>102</v>
      </c>
      <c r="D80" t="s">
        <v>121</v>
      </c>
      <c r="E80" s="1">
        <v>68</v>
      </c>
      <c r="F80" s="2">
        <f>E80/H80</f>
        <v>0.09353507565337002</v>
      </c>
      <c r="G80" t="s">
        <v>48</v>
      </c>
      <c r="H80">
        <v>727</v>
      </c>
    </row>
    <row r="81" spans="1:8">
      <c r="A81" t="s">
        <v>84</v>
      </c>
      <c r="B81" s="1" t="s">
        <v>34</v>
      </c>
      <c r="C81" t="s">
        <v>102</v>
      </c>
      <c r="D81" t="s">
        <v>121</v>
      </c>
      <c r="E81" s="1">
        <v>102</v>
      </c>
      <c r="F81" s="2">
        <f>E81/H81</f>
        <v>0.0770392749244713</v>
      </c>
      <c r="G81" t="s">
        <v>48</v>
      </c>
      <c r="H81">
        <v>1324</v>
      </c>
    </row>
    <row r="82" spans="1:8">
      <c r="A82" t="s">
        <v>85</v>
      </c>
      <c r="B82" s="1" t="s">
        <v>35</v>
      </c>
      <c r="C82" t="s">
        <v>102</v>
      </c>
      <c r="D82" t="s">
        <v>121</v>
      </c>
      <c r="E82" s="1">
        <v>65</v>
      </c>
      <c r="F82" s="2">
        <f>E82/H82</f>
        <v>0.31707317073170732</v>
      </c>
      <c r="G82" t="s">
        <v>48</v>
      </c>
      <c r="H82">
        <v>205</v>
      </c>
    </row>
    <row r="83" spans="1:8">
      <c r="A83" t="s">
        <v>86</v>
      </c>
      <c r="B83" s="1" t="s">
        <v>36</v>
      </c>
      <c r="C83" t="s">
        <v>102</v>
      </c>
      <c r="D83" t="s">
        <v>121</v>
      </c>
      <c r="E83" s="1">
        <v>14</v>
      </c>
      <c r="F83" s="2">
        <f>E83/H83</f>
        <v>0.045307443365695796</v>
      </c>
      <c r="G83" t="s">
        <v>48</v>
      </c>
      <c r="H83">
        <v>309</v>
      </c>
    </row>
    <row r="84" spans="1:8">
      <c r="A84" t="s">
        <v>87</v>
      </c>
      <c r="B84" s="1" t="s">
        <v>37</v>
      </c>
      <c r="C84" t="s">
        <v>102</v>
      </c>
      <c r="D84" t="s">
        <v>121</v>
      </c>
      <c r="E84" s="1">
        <v>42</v>
      </c>
      <c r="F84" s="2">
        <f>E84/H84</f>
        <v>0.10473815461346633</v>
      </c>
      <c r="G84" t="s">
        <v>48</v>
      </c>
      <c r="H84">
        <v>401</v>
      </c>
    </row>
    <row r="85" spans="1:8">
      <c r="A85" t="s">
        <v>88</v>
      </c>
      <c r="B85" s="1" t="s">
        <v>38</v>
      </c>
      <c r="C85" t="s">
        <v>102</v>
      </c>
      <c r="D85" t="s">
        <v>121</v>
      </c>
      <c r="E85" s="1">
        <v>21</v>
      </c>
      <c r="F85" s="2">
        <f>E85/H85</f>
        <v>0.036521739130434785</v>
      </c>
      <c r="G85" t="s">
        <v>48</v>
      </c>
      <c r="H85">
        <v>575</v>
      </c>
    </row>
    <row r="86" spans="1:8">
      <c r="A86" t="s">
        <v>89</v>
      </c>
      <c r="B86" s="1" t="s">
        <v>39</v>
      </c>
      <c r="C86" t="s">
        <v>102</v>
      </c>
      <c r="D86" t="s">
        <v>121</v>
      </c>
      <c r="E86" s="1">
        <v>69</v>
      </c>
      <c r="F86" s="2">
        <f>E86/H86</f>
        <v>0.21495327102803738</v>
      </c>
      <c r="G86" t="s">
        <v>48</v>
      </c>
      <c r="H86">
        <v>321</v>
      </c>
    </row>
    <row r="87" spans="1:8">
      <c r="A87" t="s">
        <v>90</v>
      </c>
      <c r="B87" s="1" t="s">
        <v>40</v>
      </c>
      <c r="C87" t="s">
        <v>102</v>
      </c>
      <c r="D87" t="s">
        <v>121</v>
      </c>
      <c r="E87" s="1">
        <v>55</v>
      </c>
      <c r="F87" s="2">
        <f>E87/H87</f>
        <v>0.15942028985507245</v>
      </c>
      <c r="G87" t="s">
        <v>48</v>
      </c>
      <c r="H87">
        <v>345</v>
      </c>
    </row>
    <row r="88" spans="1:8">
      <c r="A88" t="s">
        <v>91</v>
      </c>
      <c r="B88" s="1" t="s">
        <v>41</v>
      </c>
      <c r="C88" t="s">
        <v>102</v>
      </c>
      <c r="D88" t="s">
        <v>121</v>
      </c>
      <c r="E88" s="1">
        <v>187</v>
      </c>
      <c r="F88" s="2">
        <f>E88/H88</f>
        <v>0.21274175199089876</v>
      </c>
      <c r="G88" t="s">
        <v>48</v>
      </c>
      <c r="H88">
        <v>879</v>
      </c>
    </row>
    <row r="89" spans="1:8">
      <c r="A89" t="s">
        <v>92</v>
      </c>
      <c r="B89" s="1" t="s">
        <v>42</v>
      </c>
      <c r="C89" t="s">
        <v>102</v>
      </c>
      <c r="D89" t="s">
        <v>121</v>
      </c>
      <c r="E89" s="1">
        <v>48</v>
      </c>
      <c r="F89" s="2">
        <f>E89/H89</f>
        <v>0.13714285714285715</v>
      </c>
      <c r="G89" t="s">
        <v>48</v>
      </c>
      <c r="H89">
        <v>350</v>
      </c>
    </row>
    <row r="90" spans="1:8">
      <c r="A90" t="s">
        <v>93</v>
      </c>
      <c r="B90" s="1" t="s">
        <v>43</v>
      </c>
      <c r="C90" t="s">
        <v>102</v>
      </c>
      <c r="D90" t="s">
        <v>121</v>
      </c>
      <c r="E90" s="1">
        <v>41</v>
      </c>
      <c r="F90" s="2">
        <f>E90/H90</f>
        <v>0.20812182741116753</v>
      </c>
      <c r="G90" t="s">
        <v>48</v>
      </c>
      <c r="H90">
        <v>197</v>
      </c>
    </row>
    <row r="91" spans="1:8">
      <c r="A91" t="s">
        <v>94</v>
      </c>
      <c r="B91" s="1" t="s">
        <v>44</v>
      </c>
      <c r="C91" t="s">
        <v>102</v>
      </c>
      <c r="D91" t="s">
        <v>121</v>
      </c>
      <c r="E91" s="1">
        <v>79</v>
      </c>
      <c r="F91" s="2">
        <f>E91/H91</f>
        <v>0.29151291512915128</v>
      </c>
      <c r="G91" t="s">
        <v>48</v>
      </c>
      <c r="H91">
        <v>271</v>
      </c>
    </row>
    <row r="92" spans="1:8">
      <c r="A92" t="s">
        <v>50</v>
      </c>
      <c r="B92" s="1" t="s">
        <v>0</v>
      </c>
      <c r="C92" t="s">
        <v>103</v>
      </c>
      <c r="D92" t="s">
        <v>121</v>
      </c>
      <c r="E92" s="1">
        <v>87</v>
      </c>
      <c r="F92" s="2">
        <f>E92/H92</f>
        <v>0.31868131868131866</v>
      </c>
      <c r="G92" t="s">
        <v>47</v>
      </c>
      <c r="H92">
        <v>273</v>
      </c>
    </row>
    <row r="93" spans="1:8">
      <c r="A93" t="s">
        <v>51</v>
      </c>
      <c r="B93" s="1" t="s">
        <v>1</v>
      </c>
      <c r="C93" t="s">
        <v>103</v>
      </c>
      <c r="D93" t="s">
        <v>121</v>
      </c>
      <c r="E93" s="1">
        <v>67</v>
      </c>
      <c r="F93" s="2">
        <f>E93/H93</f>
        <v>0.32843137254901961</v>
      </c>
      <c r="G93" t="s">
        <v>47</v>
      </c>
      <c r="H93">
        <v>204</v>
      </c>
    </row>
    <row r="94" spans="1:8">
      <c r="A94" t="s">
        <v>52</v>
      </c>
      <c r="B94" s="1" t="s">
        <v>2</v>
      </c>
      <c r="C94" t="s">
        <v>103</v>
      </c>
      <c r="D94" t="s">
        <v>121</v>
      </c>
      <c r="E94" s="1">
        <v>76</v>
      </c>
      <c r="F94" s="2">
        <f>E94/H94</f>
        <v>0.18811881188118812</v>
      </c>
      <c r="G94" t="s">
        <v>47</v>
      </c>
      <c r="H94">
        <v>404</v>
      </c>
    </row>
    <row r="95" spans="1:8">
      <c r="A95" t="s">
        <v>53</v>
      </c>
      <c r="B95" s="1" t="s">
        <v>3</v>
      </c>
      <c r="C95" t="s">
        <v>103</v>
      </c>
      <c r="D95" t="s">
        <v>121</v>
      </c>
      <c r="E95" s="1">
        <v>27</v>
      </c>
      <c r="F95" s="2">
        <f>E95/H95</f>
        <v>0.092783505154639179</v>
      </c>
      <c r="G95" t="s">
        <v>47</v>
      </c>
      <c r="H95">
        <v>291</v>
      </c>
    </row>
    <row r="96" spans="1:8">
      <c r="A96" t="s">
        <v>54</v>
      </c>
      <c r="B96" s="1" t="s">
        <v>4</v>
      </c>
      <c r="C96" t="s">
        <v>103</v>
      </c>
      <c r="D96" t="s">
        <v>121</v>
      </c>
      <c r="E96" s="1">
        <v>26</v>
      </c>
      <c r="F96" s="2">
        <f>E96/H96</f>
        <v>0.10236220472440945</v>
      </c>
      <c r="G96" t="s">
        <v>47</v>
      </c>
      <c r="H96">
        <v>254</v>
      </c>
    </row>
    <row r="97" spans="1:8">
      <c r="A97" t="s">
        <v>55</v>
      </c>
      <c r="B97" s="1" t="s">
        <v>5</v>
      </c>
      <c r="C97" t="s">
        <v>103</v>
      </c>
      <c r="D97" t="s">
        <v>121</v>
      </c>
      <c r="E97" s="1">
        <v>20</v>
      </c>
      <c r="F97" s="2">
        <f>E97/H97</f>
        <v>0.14084507042253522</v>
      </c>
      <c r="G97" t="s">
        <v>47</v>
      </c>
      <c r="H97">
        <v>142</v>
      </c>
    </row>
    <row r="98" spans="1:8">
      <c r="A98" t="s">
        <v>56</v>
      </c>
      <c r="B98" s="1" t="s">
        <v>6</v>
      </c>
      <c r="C98" t="s">
        <v>103</v>
      </c>
      <c r="D98" t="s">
        <v>121</v>
      </c>
      <c r="E98" s="1">
        <v>43</v>
      </c>
      <c r="F98" s="2">
        <f>E98/H98</f>
        <v>0.1235632183908046</v>
      </c>
      <c r="G98" t="s">
        <v>47</v>
      </c>
      <c r="H98">
        <v>348</v>
      </c>
    </row>
    <row r="99" spans="1:8">
      <c r="A99" t="s">
        <v>57</v>
      </c>
      <c r="B99" s="1" t="s">
        <v>7</v>
      </c>
      <c r="C99" t="s">
        <v>103</v>
      </c>
      <c r="D99" t="s">
        <v>121</v>
      </c>
      <c r="E99" s="1">
        <v>28</v>
      </c>
      <c r="F99" s="2">
        <f>E99/H99</f>
        <v>0.13592233009708737</v>
      </c>
      <c r="G99" t="s">
        <v>47</v>
      </c>
      <c r="H99">
        <v>206</v>
      </c>
    </row>
    <row r="100" spans="1:8">
      <c r="A100" t="s">
        <v>58</v>
      </c>
      <c r="B100" s="1" t="s">
        <v>8</v>
      </c>
      <c r="C100" t="s">
        <v>103</v>
      </c>
      <c r="D100" t="s">
        <v>121</v>
      </c>
      <c r="E100" s="1">
        <v>48</v>
      </c>
      <c r="F100" s="2">
        <f>E100/H100</f>
        <v>0.10666666666666667</v>
      </c>
      <c r="G100" t="s">
        <v>47</v>
      </c>
      <c r="H100">
        <v>450</v>
      </c>
    </row>
    <row r="101" spans="1:8">
      <c r="A101" t="s">
        <v>59</v>
      </c>
      <c r="B101" s="1" t="s">
        <v>9</v>
      </c>
      <c r="C101" t="s">
        <v>103</v>
      </c>
      <c r="D101" t="s">
        <v>121</v>
      </c>
      <c r="E101" s="1">
        <v>19</v>
      </c>
      <c r="F101" s="2">
        <f>E101/H101</f>
        <v>0.064625850340136057</v>
      </c>
      <c r="G101" t="s">
        <v>47</v>
      </c>
      <c r="H101">
        <v>294</v>
      </c>
    </row>
    <row r="102" spans="1:8">
      <c r="A102" t="s">
        <v>60</v>
      </c>
      <c r="B102" s="1" t="s">
        <v>10</v>
      </c>
      <c r="C102" t="s">
        <v>103</v>
      </c>
      <c r="D102" t="s">
        <v>121</v>
      </c>
      <c r="E102" s="1">
        <v>6</v>
      </c>
      <c r="F102" s="2">
        <f>E102/H102</f>
        <v>0.027149321266968326</v>
      </c>
      <c r="G102" t="s">
        <v>47</v>
      </c>
      <c r="H102">
        <v>221</v>
      </c>
    </row>
    <row r="103" spans="1:8">
      <c r="A103" t="s">
        <v>61</v>
      </c>
      <c r="B103" s="1" t="s">
        <v>11</v>
      </c>
      <c r="C103" t="s">
        <v>103</v>
      </c>
      <c r="D103" t="s">
        <v>121</v>
      </c>
      <c r="E103" s="1">
        <v>20</v>
      </c>
      <c r="F103" s="2">
        <f>E103/H103</f>
        <v>0.0970873786407767</v>
      </c>
      <c r="G103" t="s">
        <v>47</v>
      </c>
      <c r="H103">
        <v>206</v>
      </c>
    </row>
    <row r="104" spans="1:8">
      <c r="A104" t="s">
        <v>62</v>
      </c>
      <c r="B104" s="1" t="s">
        <v>12</v>
      </c>
      <c r="C104" t="s">
        <v>103</v>
      </c>
      <c r="D104" t="s">
        <v>121</v>
      </c>
      <c r="E104" s="1">
        <v>23</v>
      </c>
      <c r="F104" s="2">
        <f>E104/H104</f>
        <v>0.32857142857142857</v>
      </c>
      <c r="G104" t="s">
        <v>47</v>
      </c>
      <c r="H104">
        <v>70</v>
      </c>
    </row>
    <row r="105" spans="1:8">
      <c r="A105" t="s">
        <v>63</v>
      </c>
      <c r="B105" s="1" t="s">
        <v>13</v>
      </c>
      <c r="C105" t="s">
        <v>103</v>
      </c>
      <c r="D105" t="s">
        <v>121</v>
      </c>
      <c r="E105" s="1">
        <v>20</v>
      </c>
      <c r="F105" s="2">
        <f>E105/H105</f>
        <v>0.10989010989010989</v>
      </c>
      <c r="G105" t="s">
        <v>47</v>
      </c>
      <c r="H105">
        <v>182</v>
      </c>
    </row>
    <row r="106" spans="1:8">
      <c r="A106" t="s">
        <v>64</v>
      </c>
      <c r="B106" s="1" t="s">
        <v>14</v>
      </c>
      <c r="C106" t="s">
        <v>103</v>
      </c>
      <c r="D106" t="s">
        <v>121</v>
      </c>
      <c r="E106" s="1">
        <v>20</v>
      </c>
      <c r="F106" s="2">
        <f>E106/H106</f>
        <v>0.11976047904191617</v>
      </c>
      <c r="G106" t="s">
        <v>47</v>
      </c>
      <c r="H106">
        <v>167</v>
      </c>
    </row>
    <row r="107" spans="1:8">
      <c r="A107" t="s">
        <v>65</v>
      </c>
      <c r="B107" s="1" t="s">
        <v>15</v>
      </c>
      <c r="C107" t="s">
        <v>103</v>
      </c>
      <c r="D107" t="s">
        <v>121</v>
      </c>
      <c r="E107" s="1">
        <v>23</v>
      </c>
      <c r="F107" s="2">
        <f>E107/H107</f>
        <v>0.1419753086419753</v>
      </c>
      <c r="G107" t="s">
        <v>47</v>
      </c>
      <c r="H107">
        <v>162</v>
      </c>
    </row>
    <row r="108" spans="1:8">
      <c r="A108" t="s">
        <v>66</v>
      </c>
      <c r="B108" s="1" t="s">
        <v>16</v>
      </c>
      <c r="C108" t="s">
        <v>103</v>
      </c>
      <c r="D108" t="s">
        <v>121</v>
      </c>
      <c r="E108" s="1">
        <v>57</v>
      </c>
      <c r="F108" s="2">
        <f>E108/H108</f>
        <v>0.17701863354037267</v>
      </c>
      <c r="G108" t="s">
        <v>47</v>
      </c>
      <c r="H108">
        <v>322</v>
      </c>
    </row>
    <row r="109" spans="1:8">
      <c r="A109" t="s">
        <v>67</v>
      </c>
      <c r="B109" s="1" t="s">
        <v>17</v>
      </c>
      <c r="C109" t="s">
        <v>103</v>
      </c>
      <c r="D109" t="s">
        <v>121</v>
      </c>
      <c r="E109" s="1">
        <v>55</v>
      </c>
      <c r="F109" s="2">
        <f>E109/H109</f>
        <v>0.30054644808743169</v>
      </c>
      <c r="G109" t="s">
        <v>47</v>
      </c>
      <c r="H109">
        <v>183</v>
      </c>
    </row>
    <row r="110" spans="1:8">
      <c r="A110" t="s">
        <v>68</v>
      </c>
      <c r="B110" s="1" t="s">
        <v>18</v>
      </c>
      <c r="C110" t="s">
        <v>103</v>
      </c>
      <c r="D110" t="s">
        <v>121</v>
      </c>
      <c r="E110" s="1">
        <v>37</v>
      </c>
      <c r="F110" s="2">
        <f>E110/H110</f>
        <v>0.18407960199004975</v>
      </c>
      <c r="G110" t="s">
        <v>47</v>
      </c>
      <c r="H110">
        <v>201</v>
      </c>
    </row>
    <row r="111" spans="1:8">
      <c r="A111" t="s">
        <v>69</v>
      </c>
      <c r="B111" s="1" t="s">
        <v>19</v>
      </c>
      <c r="C111" t="s">
        <v>103</v>
      </c>
      <c r="D111" t="s">
        <v>121</v>
      </c>
      <c r="E111" s="1">
        <v>73</v>
      </c>
      <c r="F111" s="2">
        <f>E111/H111</f>
        <v>0.15766738660907129</v>
      </c>
      <c r="G111" t="s">
        <v>47</v>
      </c>
      <c r="H111">
        <v>463</v>
      </c>
    </row>
    <row r="112" spans="1:8">
      <c r="A112" t="s">
        <v>70</v>
      </c>
      <c r="B112" s="1" t="s">
        <v>20</v>
      </c>
      <c r="C112" t="s">
        <v>103</v>
      </c>
      <c r="D112" t="s">
        <v>121</v>
      </c>
      <c r="E112" s="1">
        <v>30</v>
      </c>
      <c r="F112" s="2">
        <f>E112/H112</f>
        <v>0.18072289156626506</v>
      </c>
      <c r="G112" t="s">
        <v>47</v>
      </c>
      <c r="H112">
        <v>166</v>
      </c>
    </row>
    <row r="113" spans="1:8">
      <c r="A113" t="s">
        <v>71</v>
      </c>
      <c r="B113" s="1" t="s">
        <v>21</v>
      </c>
      <c r="C113" t="s">
        <v>103</v>
      </c>
      <c r="D113" t="s">
        <v>121</v>
      </c>
      <c r="E113" s="1">
        <v>18</v>
      </c>
      <c r="F113" s="2">
        <f>E113/H113</f>
        <v>0.144</v>
      </c>
      <c r="G113" t="s">
        <v>47</v>
      </c>
      <c r="H113">
        <v>125</v>
      </c>
    </row>
    <row r="114" spans="1:8">
      <c r="A114" t="s">
        <v>72</v>
      </c>
      <c r="B114" s="1" t="s">
        <v>22</v>
      </c>
      <c r="C114" t="s">
        <v>103</v>
      </c>
      <c r="D114" t="s">
        <v>121</v>
      </c>
      <c r="E114" s="1">
        <v>12</v>
      </c>
      <c r="F114" s="2">
        <f>E114/H114</f>
        <v>0.17910447761194029</v>
      </c>
      <c r="G114" t="s">
        <v>47</v>
      </c>
      <c r="H114">
        <v>67</v>
      </c>
    </row>
    <row r="115" spans="1:8">
      <c r="A115" t="s">
        <v>73</v>
      </c>
      <c r="B115" s="1" t="s">
        <v>23</v>
      </c>
      <c r="C115" t="s">
        <v>103</v>
      </c>
      <c r="D115" t="s">
        <v>121</v>
      </c>
      <c r="E115" s="1">
        <v>27</v>
      </c>
      <c r="F115" s="2">
        <f>E115/H115</f>
        <v>0.12980769230769232</v>
      </c>
      <c r="G115" t="s">
        <v>47</v>
      </c>
      <c r="H115">
        <v>208</v>
      </c>
    </row>
    <row r="116" spans="1:8">
      <c r="A116" t="s">
        <v>74</v>
      </c>
      <c r="B116" s="1" t="s">
        <v>24</v>
      </c>
      <c r="C116" t="s">
        <v>103</v>
      </c>
      <c r="D116" t="s">
        <v>121</v>
      </c>
      <c r="E116" s="1">
        <v>32</v>
      </c>
      <c r="F116" s="2">
        <f>E116/H116</f>
        <v>0.29357798165137616</v>
      </c>
      <c r="G116" t="s">
        <v>47</v>
      </c>
      <c r="H116">
        <v>109</v>
      </c>
    </row>
    <row r="117" spans="1:8">
      <c r="A117" t="s">
        <v>75</v>
      </c>
      <c r="B117" s="1" t="s">
        <v>25</v>
      </c>
      <c r="C117" t="s">
        <v>103</v>
      </c>
      <c r="D117" t="s">
        <v>121</v>
      </c>
      <c r="E117" s="1">
        <v>19</v>
      </c>
      <c r="F117" s="2">
        <f>E117/H117</f>
        <v>0.11515151515151516</v>
      </c>
      <c r="G117" t="s">
        <v>47</v>
      </c>
      <c r="H117">
        <v>165</v>
      </c>
    </row>
    <row r="118" spans="1:8">
      <c r="A118" t="s">
        <v>76</v>
      </c>
      <c r="B118" s="1" t="s">
        <v>26</v>
      </c>
      <c r="C118" t="s">
        <v>103</v>
      </c>
      <c r="D118" t="s">
        <v>121</v>
      </c>
      <c r="E118" s="1">
        <v>25</v>
      </c>
      <c r="F118" s="2">
        <f>E118/H118</f>
        <v>0.102880658436214</v>
      </c>
      <c r="G118" t="s">
        <v>47</v>
      </c>
      <c r="H118">
        <v>243</v>
      </c>
    </row>
    <row r="119" spans="1:8">
      <c r="A119" t="s">
        <v>77</v>
      </c>
      <c r="B119" s="1" t="s">
        <v>27</v>
      </c>
      <c r="C119" t="s">
        <v>103</v>
      </c>
      <c r="D119" t="s">
        <v>121</v>
      </c>
      <c r="E119" s="1">
        <v>21</v>
      </c>
      <c r="F119" s="2">
        <f>E119/H119</f>
        <v>0.087866108786610872</v>
      </c>
      <c r="G119" t="s">
        <v>47</v>
      </c>
      <c r="H119">
        <v>239</v>
      </c>
    </row>
    <row r="120" spans="1:8">
      <c r="A120" t="s">
        <v>78</v>
      </c>
      <c r="B120" s="1" t="s">
        <v>28</v>
      </c>
      <c r="C120" t="s">
        <v>103</v>
      </c>
      <c r="D120" t="s">
        <v>121</v>
      </c>
      <c r="E120" s="1">
        <v>27</v>
      </c>
      <c r="F120" s="2">
        <f>E120/H120</f>
        <v>0.16265060240963855</v>
      </c>
      <c r="G120" t="s">
        <v>47</v>
      </c>
      <c r="H120">
        <v>166</v>
      </c>
    </row>
    <row r="121" spans="1:8">
      <c r="A121" t="s">
        <v>79</v>
      </c>
      <c r="B121" s="1" t="s">
        <v>29</v>
      </c>
      <c r="C121" t="s">
        <v>103</v>
      </c>
      <c r="D121" t="s">
        <v>121</v>
      </c>
      <c r="E121" s="1">
        <v>56</v>
      </c>
      <c r="F121" s="2">
        <f>E121/H121</f>
        <v>0.20216606498194944</v>
      </c>
      <c r="G121" t="s">
        <v>47</v>
      </c>
      <c r="H121">
        <v>277</v>
      </c>
    </row>
    <row r="122" spans="1:8">
      <c r="A122" t="s">
        <v>80</v>
      </c>
      <c r="B122" s="1" t="s">
        <v>30</v>
      </c>
      <c r="C122" t="s">
        <v>103</v>
      </c>
      <c r="D122" t="s">
        <v>121</v>
      </c>
      <c r="E122" s="1">
        <v>29</v>
      </c>
      <c r="F122" s="2">
        <f>E122/H122</f>
        <v>0.17682926829268292</v>
      </c>
      <c r="G122" t="s">
        <v>47</v>
      </c>
      <c r="H122">
        <v>164</v>
      </c>
    </row>
    <row r="123" spans="1:8">
      <c r="A123" t="s">
        <v>81</v>
      </c>
      <c r="B123" s="1" t="s">
        <v>31</v>
      </c>
      <c r="C123" t="s">
        <v>103</v>
      </c>
      <c r="D123" t="s">
        <v>121</v>
      </c>
      <c r="E123" s="1">
        <v>39</v>
      </c>
      <c r="F123" s="2">
        <f>E123/H123</f>
        <v>0.11174785100286533</v>
      </c>
      <c r="G123" t="s">
        <v>47</v>
      </c>
      <c r="H123">
        <v>349</v>
      </c>
    </row>
    <row r="124" spans="1:8">
      <c r="A124" t="s">
        <v>82</v>
      </c>
      <c r="B124" s="1" t="s">
        <v>32</v>
      </c>
      <c r="C124" t="s">
        <v>103</v>
      </c>
      <c r="D124" t="s">
        <v>121</v>
      </c>
      <c r="E124" s="1">
        <v>12</v>
      </c>
      <c r="F124" s="2">
        <f>E124/H124</f>
        <v>0.0594059405940594</v>
      </c>
      <c r="G124" t="s">
        <v>47</v>
      </c>
      <c r="H124">
        <v>202</v>
      </c>
    </row>
    <row r="125" spans="1:8">
      <c r="A125" t="s">
        <v>83</v>
      </c>
      <c r="B125" s="1" t="s">
        <v>33</v>
      </c>
      <c r="C125" t="s">
        <v>103</v>
      </c>
      <c r="D125" t="s">
        <v>121</v>
      </c>
      <c r="E125" s="1">
        <v>48</v>
      </c>
      <c r="F125" s="2">
        <f>E125/H125</f>
        <v>0.12182741116751269</v>
      </c>
      <c r="G125" t="s">
        <v>47</v>
      </c>
      <c r="H125">
        <v>394</v>
      </c>
    </row>
    <row r="126" spans="1:8">
      <c r="A126" t="s">
        <v>84</v>
      </c>
      <c r="B126" s="1" t="s">
        <v>34</v>
      </c>
      <c r="C126" t="s">
        <v>103</v>
      </c>
      <c r="D126" t="s">
        <v>121</v>
      </c>
      <c r="E126" s="1">
        <v>58</v>
      </c>
      <c r="F126" s="2">
        <f>E126/H126</f>
        <v>0.12058212058212059</v>
      </c>
      <c r="G126" t="s">
        <v>47</v>
      </c>
      <c r="H126">
        <v>481</v>
      </c>
    </row>
    <row r="127" spans="1:8">
      <c r="A127" t="s">
        <v>85</v>
      </c>
      <c r="B127" s="1" t="s">
        <v>35</v>
      </c>
      <c r="C127" t="s">
        <v>103</v>
      </c>
      <c r="D127" t="s">
        <v>121</v>
      </c>
      <c r="E127" s="1">
        <v>19</v>
      </c>
      <c r="F127" s="2">
        <f>E127/H127</f>
        <v>0.31147540983606559</v>
      </c>
      <c r="G127" t="s">
        <v>47</v>
      </c>
      <c r="H127">
        <v>61</v>
      </c>
    </row>
    <row r="128" spans="1:8">
      <c r="A128" t="s">
        <v>86</v>
      </c>
      <c r="B128" s="1" t="s">
        <v>36</v>
      </c>
      <c r="C128" t="s">
        <v>103</v>
      </c>
      <c r="D128" t="s">
        <v>121</v>
      </c>
      <c r="E128" s="1">
        <v>7</v>
      </c>
      <c r="F128" s="2">
        <f>E128/H128</f>
        <v>0.063063063063063057</v>
      </c>
      <c r="G128" t="s">
        <v>47</v>
      </c>
      <c r="H128">
        <v>111</v>
      </c>
    </row>
    <row r="129" spans="1:8">
      <c r="A129" t="s">
        <v>87</v>
      </c>
      <c r="B129" s="1" t="s">
        <v>37</v>
      </c>
      <c r="C129" t="s">
        <v>103</v>
      </c>
      <c r="D129" t="s">
        <v>121</v>
      </c>
      <c r="E129" s="1">
        <v>32</v>
      </c>
      <c r="F129" s="2">
        <f>E129/H129</f>
        <v>0.16080402010050251</v>
      </c>
      <c r="G129" t="s">
        <v>47</v>
      </c>
      <c r="H129">
        <v>199</v>
      </c>
    </row>
    <row r="130" spans="1:8">
      <c r="A130" t="s">
        <v>88</v>
      </c>
      <c r="B130" s="1" t="s">
        <v>38</v>
      </c>
      <c r="C130" t="s">
        <v>103</v>
      </c>
      <c r="D130" t="s">
        <v>121</v>
      </c>
      <c r="E130" s="1">
        <v>13</v>
      </c>
      <c r="F130" s="2">
        <f>E130/H130</f>
        <v>0.05627705627705628</v>
      </c>
      <c r="G130" t="s">
        <v>47</v>
      </c>
      <c r="H130">
        <v>231</v>
      </c>
    </row>
    <row r="131" spans="1:8">
      <c r="A131" t="s">
        <v>89</v>
      </c>
      <c r="B131" s="1" t="s">
        <v>39</v>
      </c>
      <c r="C131" t="s">
        <v>103</v>
      </c>
      <c r="D131" t="s">
        <v>121</v>
      </c>
      <c r="E131" s="1">
        <v>26</v>
      </c>
      <c r="F131" s="2">
        <f>E131/H131</f>
        <v>0.23636363636363636</v>
      </c>
      <c r="G131" t="s">
        <v>47</v>
      </c>
      <c r="H131">
        <v>110</v>
      </c>
    </row>
    <row r="132" spans="1:8">
      <c r="A132" t="s">
        <v>90</v>
      </c>
      <c r="B132" s="1" t="s">
        <v>40</v>
      </c>
      <c r="C132" t="s">
        <v>103</v>
      </c>
      <c r="D132" t="s">
        <v>121</v>
      </c>
      <c r="E132" s="1">
        <v>30</v>
      </c>
      <c r="F132" s="2">
        <f>E132/H132</f>
        <v>0.24</v>
      </c>
      <c r="G132" t="s">
        <v>47</v>
      </c>
      <c r="H132">
        <v>125</v>
      </c>
    </row>
    <row r="133" spans="1:8">
      <c r="A133" t="s">
        <v>91</v>
      </c>
      <c r="B133" s="1" t="s">
        <v>41</v>
      </c>
      <c r="C133" t="s">
        <v>103</v>
      </c>
      <c r="D133" t="s">
        <v>121</v>
      </c>
      <c r="E133" s="1">
        <v>64</v>
      </c>
      <c r="F133" s="2">
        <f>E133/H133</f>
        <v>0.27350427350427353</v>
      </c>
      <c r="G133" t="s">
        <v>47</v>
      </c>
      <c r="H133">
        <v>234</v>
      </c>
    </row>
    <row r="134" spans="1:8">
      <c r="A134" t="s">
        <v>92</v>
      </c>
      <c r="B134" s="1" t="s">
        <v>42</v>
      </c>
      <c r="C134" t="s">
        <v>103</v>
      </c>
      <c r="D134" t="s">
        <v>121</v>
      </c>
      <c r="E134" s="1">
        <v>14</v>
      </c>
      <c r="F134" s="2">
        <f>E134/H134</f>
        <v>0.11864406779661017</v>
      </c>
      <c r="G134" t="s">
        <v>47</v>
      </c>
      <c r="H134">
        <v>118</v>
      </c>
    </row>
    <row r="135" spans="1:8">
      <c r="A135" t="s">
        <v>93</v>
      </c>
      <c r="B135" s="1" t="s">
        <v>43</v>
      </c>
      <c r="C135" t="s">
        <v>103</v>
      </c>
      <c r="D135" t="s">
        <v>121</v>
      </c>
      <c r="E135" s="1">
        <v>11</v>
      </c>
      <c r="F135" s="2">
        <f>E135/H135</f>
        <v>0.19298245614035087</v>
      </c>
      <c r="G135" t="s">
        <v>47</v>
      </c>
      <c r="H135">
        <v>57</v>
      </c>
    </row>
    <row r="136" spans="1:8">
      <c r="A136" t="s">
        <v>94</v>
      </c>
      <c r="B136" s="1" t="s">
        <v>44</v>
      </c>
      <c r="C136" t="s">
        <v>103</v>
      </c>
      <c r="D136" t="s">
        <v>121</v>
      </c>
      <c r="E136" s="1">
        <v>24</v>
      </c>
      <c r="F136" s="2">
        <f>E136/H136</f>
        <v>0.30769230769230771</v>
      </c>
      <c r="G136" t="s">
        <v>47</v>
      </c>
      <c r="H136">
        <v>78</v>
      </c>
    </row>
    <row r="137" spans="1:8">
      <c r="A137" t="s">
        <v>107</v>
      </c>
      <c r="B137" s="1" t="s">
        <v>104</v>
      </c>
      <c r="C137" s="1" t="s">
        <v>101</v>
      </c>
      <c r="D137" t="s">
        <v>121</v>
      </c>
      <c r="E137">
        <f>'[11]Data Sheet 0'!$C$14+'[11]Data Sheet 0'!$D$14</f>
        <v>2237</v>
      </c>
      <c r="F137" s="2">
        <f>E137/H137</f>
        <v>0.055397340333325079</v>
      </c>
      <c r="G137" t="s">
        <v>101</v>
      </c>
      <c r="H137">
        <v>40381</v>
      </c>
    </row>
    <row r="138" spans="1:8">
      <c r="A138" t="s">
        <v>107</v>
      </c>
      <c r="B138" s="1" t="s">
        <v>104</v>
      </c>
      <c r="C138" s="1" t="s">
        <v>102</v>
      </c>
      <c r="D138" t="s">
        <v>121</v>
      </c>
      <c r="E138">
        <f>'[11]Data Sheet 0'!$E$14+'[11]Data Sheet 0'!$F$14</f>
        <v>2902</v>
      </c>
      <c r="F138" s="2">
        <f>E138/H138</f>
        <v>0.1131869417683997</v>
      </c>
      <c r="G138" t="s">
        <v>102</v>
      </c>
      <c r="H138">
        <v>25639</v>
      </c>
    </row>
    <row r="139" spans="1:8">
      <c r="A139" t="s">
        <v>107</v>
      </c>
      <c r="B139" s="1" t="s">
        <v>104</v>
      </c>
      <c r="C139" s="1" t="s">
        <v>103</v>
      </c>
      <c r="D139" t="s">
        <v>121</v>
      </c>
      <c r="E139">
        <f>'[11]Data Sheet 0'!$G$14+'[11]Data Sheet 0'!$H$14</f>
        <v>1467</v>
      </c>
      <c r="F139" s="2">
        <f>E139/H139</f>
        <v>0.1508173126349337</v>
      </c>
      <c r="G139" t="s">
        <v>103</v>
      </c>
      <c r="H139">
        <v>9727</v>
      </c>
    </row>
    <row r="140" spans="1:8">
      <c r="A140" t="s">
        <v>105</v>
      </c>
      <c r="B140" s="1" t="s">
        <v>106</v>
      </c>
      <c r="C140" s="1" t="s">
        <v>101</v>
      </c>
      <c r="D140" t="s">
        <v>121</v>
      </c>
      <c r="E140">
        <f>'[11]Data Sheet 0'!$C$13+'[11]Data Sheet 0'!$D$13</f>
        <v>410899</v>
      </c>
      <c r="F140" s="2">
        <f>E140/H140</f>
        <v>0.073847670701489884</v>
      </c>
      <c r="G140" t="s">
        <v>101</v>
      </c>
      <c r="H140">
        <v>5564143</v>
      </c>
    </row>
    <row r="141" spans="1:8">
      <c r="A141" t="s">
        <v>105</v>
      </c>
      <c r="B141" s="1" t="s">
        <v>106</v>
      </c>
      <c r="C141" s="1" t="s">
        <v>102</v>
      </c>
      <c r="D141" t="s">
        <v>121</v>
      </c>
      <c r="E141">
        <f>'[11]Data Sheet 0'!$E$13+'[11]Data Sheet 0'!$F$13</f>
        <v>493279</v>
      </c>
      <c r="F141" s="2">
        <f>E141/H141</f>
        <v>0.142366255019324</v>
      </c>
      <c r="G141" t="s">
        <v>102</v>
      </c>
      <c r="H141">
        <v>3464859</v>
      </c>
    </row>
    <row r="142" spans="1:8">
      <c r="A142" t="s">
        <v>105</v>
      </c>
      <c r="B142" s="1" t="s">
        <v>106</v>
      </c>
      <c r="C142" s="1" t="s">
        <v>103</v>
      </c>
      <c r="D142" t="s">
        <v>121</v>
      </c>
      <c r="E142">
        <f>'[11]Data Sheet 0'!$G$13+'[11]Data Sheet 0'!$H$13</f>
        <v>257095</v>
      </c>
      <c r="F142" s="2">
        <f>E142/H142</f>
        <v>0.18734592483718951</v>
      </c>
      <c r="G142" t="s">
        <v>103</v>
      </c>
      <c r="H142">
        <v>1372301</v>
      </c>
    </row>
  </sheetData>
  <pageMargins left="0.7" right="0.7" top="0.75" bottom="0.75" header="0.3" footer="0.3"/>
  <headerFooter scaleWithDoc="1" alignWithMargins="0" differentFirst="0" differentOddEven="0"/>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F48"/>
  <sheetViews>
    <sheetView view="normal" workbookViewId="0">
      <selection pane="topLeft" activeCell="B12" sqref="B12"/>
    </sheetView>
  </sheetViews>
  <sheetFormatPr defaultRowHeight="15"/>
  <cols>
    <col min="1" max="1" width="12.125" customWidth="1"/>
    <col min="2" max="2" width="31.875" customWidth="1"/>
    <col min="3" max="3" width="41.00390625" customWidth="1"/>
    <col min="4" max="4" width="32.875" customWidth="1"/>
    <col min="6" max="6" width="17.25390625" customWidth="1"/>
  </cols>
  <sheetData>
    <row r="1" spans="1:6" s="10" customFormat="1">
      <c r="A1" s="10" t="s">
        <v>95</v>
      </c>
      <c r="B1" s="10" t="s">
        <v>96</v>
      </c>
      <c r="C1" s="10" t="s">
        <v>46</v>
      </c>
      <c r="D1" s="10" t="s">
        <v>97</v>
      </c>
      <c r="E1" s="10" t="s">
        <v>98</v>
      </c>
      <c r="F1" s="10" t="s">
        <v>99</v>
      </c>
    </row>
    <row r="2" spans="1:6">
      <c r="A2" t="s">
        <v>50</v>
      </c>
      <c r="B2" t="s">
        <v>0</v>
      </c>
      <c r="C2" t="s">
        <v>108</v>
      </c>
      <c r="D2" t="s">
        <v>109</v>
      </c>
      <c r="E2" s="2">
        <v>0.0749063670411985</v>
      </c>
      <c r="F2" t="s">
        <v>110</v>
      </c>
    </row>
    <row r="3" spans="1:6">
      <c r="A3" t="s">
        <v>51</v>
      </c>
      <c r="B3" t="s">
        <v>1</v>
      </c>
      <c r="C3" t="s">
        <v>108</v>
      </c>
      <c r="D3" t="s">
        <v>109</v>
      </c>
      <c r="E3" s="2">
        <v>0.11272727272727273</v>
      </c>
      <c r="F3" t="s">
        <v>110</v>
      </c>
    </row>
    <row r="4" spans="1:6">
      <c r="A4" t="s">
        <v>52</v>
      </c>
      <c r="B4" t="s">
        <v>2</v>
      </c>
      <c r="C4" t="s">
        <v>108</v>
      </c>
      <c r="D4" t="s">
        <v>109</v>
      </c>
      <c r="E4" s="2">
        <v>0.043290043290043288</v>
      </c>
      <c r="F4" t="s">
        <v>110</v>
      </c>
    </row>
    <row r="5" spans="1:6">
      <c r="A5" t="s">
        <v>53</v>
      </c>
      <c r="B5" t="s">
        <v>3</v>
      </c>
      <c r="C5" t="s">
        <v>108</v>
      </c>
      <c r="D5" t="s">
        <v>109</v>
      </c>
      <c r="E5" s="2">
        <v>0.0064724919093851144</v>
      </c>
      <c r="F5" t="s">
        <v>110</v>
      </c>
    </row>
    <row r="6" spans="1:6">
      <c r="A6" t="s">
        <v>54</v>
      </c>
      <c r="B6" t="s">
        <v>4</v>
      </c>
      <c r="C6" t="s">
        <v>108</v>
      </c>
      <c r="D6" t="s">
        <v>109</v>
      </c>
      <c r="E6" s="2">
        <v>0.034090909090909088</v>
      </c>
      <c r="F6" t="s">
        <v>110</v>
      </c>
    </row>
    <row r="7" spans="1:6">
      <c r="A7" t="s">
        <v>55</v>
      </c>
      <c r="B7" t="s">
        <v>5</v>
      </c>
      <c r="C7" t="s">
        <v>108</v>
      </c>
      <c r="D7" t="s">
        <v>109</v>
      </c>
      <c r="E7" s="2">
        <v>0.014634146341463417</v>
      </c>
      <c r="F7" t="s">
        <v>110</v>
      </c>
    </row>
    <row r="8" spans="1:6">
      <c r="A8" t="s">
        <v>56</v>
      </c>
      <c r="B8" t="s">
        <v>6</v>
      </c>
      <c r="C8" t="s">
        <v>108</v>
      </c>
      <c r="D8" t="s">
        <v>109</v>
      </c>
      <c r="E8" s="2">
        <v>0.044117647058823532</v>
      </c>
      <c r="F8" t="s">
        <v>110</v>
      </c>
    </row>
    <row r="9" spans="1:6">
      <c r="A9" t="s">
        <v>57</v>
      </c>
      <c r="B9" t="s">
        <v>7</v>
      </c>
      <c r="C9" t="s">
        <v>108</v>
      </c>
      <c r="D9" t="s">
        <v>109</v>
      </c>
      <c r="E9" s="2">
        <v>0.019083969465648856</v>
      </c>
      <c r="F9" t="s">
        <v>110</v>
      </c>
    </row>
    <row r="10" spans="1:6">
      <c r="A10" t="s">
        <v>58</v>
      </c>
      <c r="B10" t="s">
        <v>8</v>
      </c>
      <c r="C10" t="s">
        <v>108</v>
      </c>
      <c r="D10" t="s">
        <v>109</v>
      </c>
      <c r="E10" s="2">
        <v>0.0497737556561086</v>
      </c>
      <c r="F10" t="s">
        <v>110</v>
      </c>
    </row>
    <row r="11" spans="1:6">
      <c r="A11" t="s">
        <v>59</v>
      </c>
      <c r="B11" t="s">
        <v>9</v>
      </c>
      <c r="C11" t="s">
        <v>108</v>
      </c>
      <c r="D11" t="s">
        <v>109</v>
      </c>
      <c r="E11" s="2">
        <v>0.0136986301369863</v>
      </c>
      <c r="F11" t="s">
        <v>110</v>
      </c>
    </row>
    <row r="12" spans="1:6">
      <c r="A12" t="s">
        <v>60</v>
      </c>
      <c r="B12" t="s">
        <v>10</v>
      </c>
      <c r="C12" t="s">
        <v>108</v>
      </c>
      <c r="D12" t="s">
        <v>109</v>
      </c>
      <c r="E12" s="2">
        <v>0.017937219730941704</v>
      </c>
      <c r="F12" t="s">
        <v>110</v>
      </c>
    </row>
    <row r="13" spans="1:6">
      <c r="A13" t="s">
        <v>61</v>
      </c>
      <c r="B13" t="s">
        <v>11</v>
      </c>
      <c r="C13" t="s">
        <v>108</v>
      </c>
      <c r="D13" t="s">
        <v>109</v>
      </c>
      <c r="E13" s="2">
        <v>0.024271844660194174</v>
      </c>
      <c r="F13" t="s">
        <v>110</v>
      </c>
    </row>
    <row r="14" spans="1:6">
      <c r="A14" t="s">
        <v>62</v>
      </c>
      <c r="B14" t="s">
        <v>12</v>
      </c>
      <c r="C14" t="s">
        <v>108</v>
      </c>
      <c r="D14" t="s">
        <v>109</v>
      </c>
      <c r="E14" s="2">
        <v>0.081818181818181818</v>
      </c>
      <c r="F14" t="s">
        <v>110</v>
      </c>
    </row>
    <row r="15" spans="1:6">
      <c r="A15" t="s">
        <v>63</v>
      </c>
      <c r="B15" t="s">
        <v>13</v>
      </c>
      <c r="C15" t="s">
        <v>108</v>
      </c>
      <c r="D15" t="s">
        <v>109</v>
      </c>
      <c r="E15" s="2">
        <v>0</v>
      </c>
      <c r="F15" t="s">
        <v>110</v>
      </c>
    </row>
    <row r="16" spans="1:6">
      <c r="A16" t="s">
        <v>64</v>
      </c>
      <c r="B16" t="s">
        <v>14</v>
      </c>
      <c r="C16" t="s">
        <v>108</v>
      </c>
      <c r="D16" t="s">
        <v>109</v>
      </c>
      <c r="E16" s="2">
        <v>0.02</v>
      </c>
      <c r="F16" t="s">
        <v>110</v>
      </c>
    </row>
    <row r="17" spans="1:6">
      <c r="A17" t="s">
        <v>65</v>
      </c>
      <c r="B17" t="s">
        <v>15</v>
      </c>
      <c r="C17" t="s">
        <v>108</v>
      </c>
      <c r="D17" t="s">
        <v>109</v>
      </c>
      <c r="E17" s="2">
        <v>0.02564102564102564</v>
      </c>
      <c r="F17" t="s">
        <v>110</v>
      </c>
    </row>
    <row r="18" spans="1:6">
      <c r="A18" t="s">
        <v>66</v>
      </c>
      <c r="B18" t="s">
        <v>16</v>
      </c>
      <c r="C18" t="s">
        <v>108</v>
      </c>
      <c r="D18" t="s">
        <v>109</v>
      </c>
      <c r="E18" s="2">
        <v>0.0248868778280543</v>
      </c>
      <c r="F18" t="s">
        <v>110</v>
      </c>
    </row>
    <row r="19" spans="1:6">
      <c r="A19" t="s">
        <v>67</v>
      </c>
      <c r="B19" t="s">
        <v>17</v>
      </c>
      <c r="C19" t="s">
        <v>108</v>
      </c>
      <c r="D19" t="s">
        <v>109</v>
      </c>
      <c r="E19" s="2">
        <v>0.066666666666666666</v>
      </c>
      <c r="F19" t="s">
        <v>110</v>
      </c>
    </row>
    <row r="20" spans="1:6">
      <c r="A20" t="s">
        <v>68</v>
      </c>
      <c r="B20" t="s">
        <v>18</v>
      </c>
      <c r="C20" t="s">
        <v>108</v>
      </c>
      <c r="D20" t="s">
        <v>109</v>
      </c>
      <c r="E20" s="2">
        <v>0.07407407407407407</v>
      </c>
      <c r="F20" t="s">
        <v>110</v>
      </c>
    </row>
    <row r="21" spans="1:6">
      <c r="A21" t="s">
        <v>69</v>
      </c>
      <c r="B21" t="s">
        <v>19</v>
      </c>
      <c r="C21" t="s">
        <v>108</v>
      </c>
      <c r="D21" t="s">
        <v>109</v>
      </c>
      <c r="E21" s="2">
        <v>0.0804953560371517</v>
      </c>
      <c r="F21" t="s">
        <v>110</v>
      </c>
    </row>
    <row r="22" spans="1:6">
      <c r="A22" t="s">
        <v>70</v>
      </c>
      <c r="B22" t="s">
        <v>20</v>
      </c>
      <c r="C22" t="s">
        <v>108</v>
      </c>
      <c r="D22" t="s">
        <v>109</v>
      </c>
      <c r="E22" s="2">
        <v>0.19444444444444448</v>
      </c>
      <c r="F22" t="s">
        <v>110</v>
      </c>
    </row>
    <row r="23" spans="1:6">
      <c r="A23" t="s">
        <v>71</v>
      </c>
      <c r="B23" t="s">
        <v>21</v>
      </c>
      <c r="C23" t="s">
        <v>108</v>
      </c>
      <c r="D23" t="s">
        <v>109</v>
      </c>
      <c r="E23" s="2">
        <v>0.08</v>
      </c>
      <c r="F23" t="s">
        <v>110</v>
      </c>
    </row>
    <row r="24" spans="1:6">
      <c r="A24" t="s">
        <v>72</v>
      </c>
      <c r="B24" t="s">
        <v>22</v>
      </c>
      <c r="C24" t="s">
        <v>108</v>
      </c>
      <c r="D24" t="s">
        <v>109</v>
      </c>
      <c r="E24" s="2">
        <v>0.071428571428571425</v>
      </c>
      <c r="F24" t="s">
        <v>110</v>
      </c>
    </row>
    <row r="25" spans="1:6">
      <c r="A25" t="s">
        <v>73</v>
      </c>
      <c r="B25" t="s">
        <v>23</v>
      </c>
      <c r="C25" t="s">
        <v>108</v>
      </c>
      <c r="D25" t="s">
        <v>109</v>
      </c>
      <c r="E25" s="2">
        <v>0</v>
      </c>
      <c r="F25" t="s">
        <v>110</v>
      </c>
    </row>
    <row r="26" spans="1:6">
      <c r="A26" t="s">
        <v>74</v>
      </c>
      <c r="B26" t="s">
        <v>24</v>
      </c>
      <c r="C26" t="s">
        <v>108</v>
      </c>
      <c r="D26" t="s">
        <v>109</v>
      </c>
      <c r="E26" s="2">
        <v>0.25</v>
      </c>
      <c r="F26" t="s">
        <v>110</v>
      </c>
    </row>
    <row r="27" spans="1:6">
      <c r="A27" t="s">
        <v>75</v>
      </c>
      <c r="B27" t="s">
        <v>25</v>
      </c>
      <c r="C27" t="s">
        <v>108</v>
      </c>
      <c r="D27" t="s">
        <v>109</v>
      </c>
      <c r="E27" s="2">
        <v>0.0028818443804034585</v>
      </c>
      <c r="F27" t="s">
        <v>110</v>
      </c>
    </row>
    <row r="28" spans="1:6">
      <c r="A28" t="s">
        <v>76</v>
      </c>
      <c r="B28" t="s">
        <v>26</v>
      </c>
      <c r="C28" t="s">
        <v>108</v>
      </c>
      <c r="D28" t="s">
        <v>109</v>
      </c>
      <c r="E28" s="2">
        <v>0.023255813953488372</v>
      </c>
      <c r="F28" t="s">
        <v>110</v>
      </c>
    </row>
    <row r="29" spans="1:6">
      <c r="A29" t="s">
        <v>77</v>
      </c>
      <c r="B29" t="s">
        <v>27</v>
      </c>
      <c r="C29" t="s">
        <v>108</v>
      </c>
      <c r="D29" t="s">
        <v>109</v>
      </c>
      <c r="E29" s="2">
        <v>0.025380710659898477</v>
      </c>
      <c r="F29" t="s">
        <v>110</v>
      </c>
    </row>
    <row r="30" spans="1:6">
      <c r="A30" t="s">
        <v>78</v>
      </c>
      <c r="B30" t="s">
        <v>28</v>
      </c>
      <c r="C30" t="s">
        <v>108</v>
      </c>
      <c r="D30" t="s">
        <v>109</v>
      </c>
      <c r="E30" s="2">
        <v>0</v>
      </c>
      <c r="F30" t="s">
        <v>110</v>
      </c>
    </row>
    <row r="31" spans="1:6">
      <c r="A31" t="s">
        <v>79</v>
      </c>
      <c r="B31" t="s">
        <v>29</v>
      </c>
      <c r="C31" t="s">
        <v>108</v>
      </c>
      <c r="D31" t="s">
        <v>109</v>
      </c>
      <c r="E31" s="2">
        <v>0.041825095057034217</v>
      </c>
      <c r="F31" t="s">
        <v>110</v>
      </c>
    </row>
    <row r="32" spans="1:6">
      <c r="A32" t="s">
        <v>80</v>
      </c>
      <c r="B32" t="s">
        <v>30</v>
      </c>
      <c r="C32" t="s">
        <v>108</v>
      </c>
      <c r="D32" t="s">
        <v>109</v>
      </c>
      <c r="E32" s="2">
        <v>0.009433962264150943</v>
      </c>
      <c r="F32" t="s">
        <v>110</v>
      </c>
    </row>
    <row r="33" spans="1:6">
      <c r="A33" t="s">
        <v>81</v>
      </c>
      <c r="B33" t="s">
        <v>31</v>
      </c>
      <c r="C33" t="s">
        <v>108</v>
      </c>
      <c r="D33" t="s">
        <v>109</v>
      </c>
      <c r="E33" s="2">
        <v>0.013201320132013201</v>
      </c>
      <c r="F33" t="s">
        <v>110</v>
      </c>
    </row>
    <row r="34" spans="1:6">
      <c r="A34" t="s">
        <v>82</v>
      </c>
      <c r="B34" t="s">
        <v>32</v>
      </c>
      <c r="C34" t="s">
        <v>108</v>
      </c>
      <c r="D34" t="s">
        <v>109</v>
      </c>
      <c r="E34" s="2">
        <v>0.021459227467811159</v>
      </c>
      <c r="F34" t="s">
        <v>110</v>
      </c>
    </row>
    <row r="35" spans="1:6">
      <c r="A35" t="s">
        <v>83</v>
      </c>
      <c r="B35" t="s">
        <v>33</v>
      </c>
      <c r="C35" t="s">
        <v>108</v>
      </c>
      <c r="D35" t="s">
        <v>109</v>
      </c>
      <c r="E35" s="2">
        <v>0.050458715596330278</v>
      </c>
      <c r="F35" t="s">
        <v>110</v>
      </c>
    </row>
    <row r="36" spans="1:6">
      <c r="A36" t="s">
        <v>84</v>
      </c>
      <c r="B36" t="s">
        <v>34</v>
      </c>
      <c r="C36" t="s">
        <v>108</v>
      </c>
      <c r="D36" t="s">
        <v>109</v>
      </c>
      <c r="E36" s="2">
        <v>0.05845511482254697</v>
      </c>
      <c r="F36" t="s">
        <v>110</v>
      </c>
    </row>
    <row r="37" spans="1:6">
      <c r="A37" t="s">
        <v>85</v>
      </c>
      <c r="B37" t="s">
        <v>35</v>
      </c>
      <c r="C37" t="s">
        <v>108</v>
      </c>
      <c r="D37" t="s">
        <v>109</v>
      </c>
      <c r="E37" s="2">
        <v>0.10606060606060605</v>
      </c>
      <c r="F37" t="s">
        <v>110</v>
      </c>
    </row>
    <row r="38" spans="1:6">
      <c r="A38" t="s">
        <v>86</v>
      </c>
      <c r="B38" t="s">
        <v>36</v>
      </c>
      <c r="C38" t="s">
        <v>108</v>
      </c>
      <c r="D38" t="s">
        <v>109</v>
      </c>
      <c r="E38" s="2">
        <v>0</v>
      </c>
      <c r="F38" t="s">
        <v>110</v>
      </c>
    </row>
    <row r="39" spans="1:6">
      <c r="A39" t="s">
        <v>87</v>
      </c>
      <c r="B39" t="s">
        <v>37</v>
      </c>
      <c r="C39" t="s">
        <v>108</v>
      </c>
      <c r="D39" t="s">
        <v>109</v>
      </c>
      <c r="E39" s="2">
        <v>0.0076335877862595417</v>
      </c>
      <c r="F39" t="s">
        <v>110</v>
      </c>
    </row>
    <row r="40" spans="1:6">
      <c r="A40" t="s">
        <v>88</v>
      </c>
      <c r="B40" t="s">
        <v>38</v>
      </c>
      <c r="C40" t="s">
        <v>108</v>
      </c>
      <c r="D40" t="s">
        <v>109</v>
      </c>
      <c r="E40" s="2">
        <v>0.004</v>
      </c>
      <c r="F40" t="s">
        <v>110</v>
      </c>
    </row>
    <row r="41" spans="1:6">
      <c r="A41" t="s">
        <v>89</v>
      </c>
      <c r="B41" t="s">
        <v>39</v>
      </c>
      <c r="C41" t="s">
        <v>108</v>
      </c>
      <c r="D41" t="s">
        <v>109</v>
      </c>
      <c r="E41" s="2">
        <v>0.10280373831775699</v>
      </c>
      <c r="F41" t="s">
        <v>110</v>
      </c>
    </row>
    <row r="42" spans="1:6">
      <c r="A42" t="s">
        <v>90</v>
      </c>
      <c r="B42" t="s">
        <v>40</v>
      </c>
      <c r="C42" t="s">
        <v>108</v>
      </c>
      <c r="D42" t="s">
        <v>109</v>
      </c>
      <c r="E42" s="2">
        <v>0.11403508771929824</v>
      </c>
      <c r="F42" t="s">
        <v>110</v>
      </c>
    </row>
    <row r="43" spans="1:6">
      <c r="A43" t="s">
        <v>91</v>
      </c>
      <c r="B43" t="s">
        <v>41</v>
      </c>
      <c r="C43" t="s">
        <v>108</v>
      </c>
      <c r="D43" t="s">
        <v>109</v>
      </c>
      <c r="E43" s="2">
        <v>0.067055393586005832</v>
      </c>
      <c r="F43" t="s">
        <v>110</v>
      </c>
    </row>
    <row r="44" spans="1:6">
      <c r="A44" t="s">
        <v>92</v>
      </c>
      <c r="B44" t="s">
        <v>42</v>
      </c>
      <c r="C44" t="s">
        <v>108</v>
      </c>
      <c r="D44" t="s">
        <v>109</v>
      </c>
      <c r="E44" s="2">
        <v>0.025862068965517241</v>
      </c>
      <c r="F44" t="s">
        <v>110</v>
      </c>
    </row>
    <row r="45" spans="1:6">
      <c r="A45" t="s">
        <v>93</v>
      </c>
      <c r="B45" t="s">
        <v>43</v>
      </c>
      <c r="C45" t="s">
        <v>108</v>
      </c>
      <c r="D45" t="s">
        <v>109</v>
      </c>
      <c r="E45" s="2">
        <v>0.073684210526315783</v>
      </c>
      <c r="F45" t="s">
        <v>110</v>
      </c>
    </row>
    <row r="46" spans="1:6">
      <c r="A46" t="s">
        <v>94</v>
      </c>
      <c r="B46" t="s">
        <v>44</v>
      </c>
      <c r="C46" t="s">
        <v>108</v>
      </c>
      <c r="D46" t="s">
        <v>109</v>
      </c>
      <c r="E46" s="2">
        <v>0.16071428571428573</v>
      </c>
      <c r="F46" t="s">
        <v>110</v>
      </c>
    </row>
    <row r="47" spans="1:6">
      <c r="A47" t="s">
        <v>107</v>
      </c>
      <c r="B47" t="s">
        <v>104</v>
      </c>
      <c r="C47" t="s">
        <v>108</v>
      </c>
      <c r="D47" t="s">
        <v>109</v>
      </c>
      <c r="E47" s="2">
        <v>0.045051472836612004</v>
      </c>
      <c r="F47" t="s">
        <v>110</v>
      </c>
    </row>
    <row r="48" spans="1:6">
      <c r="A48" t="s">
        <v>105</v>
      </c>
      <c r="B48" t="s">
        <v>111</v>
      </c>
      <c r="C48" t="s">
        <v>108</v>
      </c>
      <c r="D48" t="s">
        <v>109</v>
      </c>
      <c r="E48" s="2">
        <v>0.058056340874536504</v>
      </c>
      <c r="F48" t="s">
        <v>110</v>
      </c>
    </row>
  </sheetData>
  <pageMargins left="0.7" right="0.7" top="0.75" bottom="0.75" header="0.3" footer="0.3"/>
  <headerFooter scaleWithDoc="1" alignWithMargins="0" differentFirst="0" differentOddEven="0"/>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377"/>
  <sheetViews>
    <sheetView view="normal" workbookViewId="0">
      <selection pane="topLeft" activeCell="B12" sqref="B12"/>
    </sheetView>
  </sheetViews>
  <sheetFormatPr defaultRowHeight="15"/>
  <cols>
    <col min="1" max="1" width="14.25390625" customWidth="1"/>
    <col min="2" max="2" width="32.25390625" customWidth="1"/>
    <col min="3" max="3" width="24.125" customWidth="1"/>
    <col min="4" max="4" width="58.375" customWidth="1"/>
    <col min="6" max="6" width="9.125" style="2" customWidth="1"/>
    <col min="7" max="7" width="21.25390625" customWidth="1"/>
  </cols>
  <sheetData>
    <row r="1" spans="1:8" s="10" customFormat="1">
      <c r="A1" s="10" t="s">
        <v>95</v>
      </c>
      <c r="B1" s="10" t="s">
        <v>96</v>
      </c>
      <c r="C1" s="10" t="s">
        <v>46</v>
      </c>
      <c r="D1" s="10" t="s">
        <v>97</v>
      </c>
      <c r="E1" s="10" t="s">
        <v>45</v>
      </c>
      <c r="F1" s="11" t="s">
        <v>98</v>
      </c>
      <c r="G1" s="10" t="s">
        <v>99</v>
      </c>
      <c r="H1" s="10" t="s">
        <v>160</v>
      </c>
    </row>
    <row r="2" spans="1:8">
      <c r="A2" t="s">
        <v>50</v>
      </c>
      <c r="B2" t="s">
        <v>0</v>
      </c>
      <c r="C2" t="s">
        <v>112</v>
      </c>
      <c r="D2" t="s">
        <v>116</v>
      </c>
      <c r="E2">
        <v>299</v>
      </c>
      <c r="F2" s="2">
        <f>E2/H2</f>
        <v>0.15946666666666667</v>
      </c>
      <c r="G2" t="s">
        <v>117</v>
      </c>
      <c r="H2">
        <v>1875</v>
      </c>
    </row>
    <row r="3" spans="1:8">
      <c r="A3" t="s">
        <v>50</v>
      </c>
      <c r="B3" t="s">
        <v>0</v>
      </c>
      <c r="C3" t="s">
        <v>101</v>
      </c>
      <c r="D3" t="s">
        <v>116</v>
      </c>
      <c r="E3">
        <v>173</v>
      </c>
      <c r="F3" s="2">
        <f>E3/H3</f>
        <v>0.12929745889387145</v>
      </c>
      <c r="G3" t="s">
        <v>49</v>
      </c>
      <c r="H3">
        <v>1338</v>
      </c>
    </row>
    <row r="4" spans="1:8">
      <c r="A4" t="s">
        <v>50</v>
      </c>
      <c r="B4" t="s">
        <v>0</v>
      </c>
      <c r="C4" t="s">
        <v>102</v>
      </c>
      <c r="D4" t="s">
        <v>116</v>
      </c>
      <c r="E4">
        <v>90</v>
      </c>
      <c r="F4" s="2">
        <f>E4/H4</f>
        <v>0.11264080100125157</v>
      </c>
      <c r="G4" t="s">
        <v>48</v>
      </c>
      <c r="H4">
        <v>799</v>
      </c>
    </row>
    <row r="5" spans="1:8">
      <c r="A5" t="s">
        <v>50</v>
      </c>
      <c r="B5" t="s">
        <v>0</v>
      </c>
      <c r="C5" t="s">
        <v>103</v>
      </c>
      <c r="D5" t="s">
        <v>116</v>
      </c>
      <c r="E5">
        <v>22</v>
      </c>
      <c r="F5" s="2">
        <f>E5/H5</f>
        <v>0.08</v>
      </c>
      <c r="G5" t="s">
        <v>47</v>
      </c>
      <c r="H5">
        <v>275</v>
      </c>
    </row>
    <row r="6" spans="1:8">
      <c r="A6" t="s">
        <v>51</v>
      </c>
      <c r="B6" t="s">
        <v>1</v>
      </c>
      <c r="C6" t="s">
        <v>112</v>
      </c>
      <c r="D6" t="s">
        <v>116</v>
      </c>
      <c r="E6">
        <v>220</v>
      </c>
      <c r="F6" s="2">
        <f>E6/H6</f>
        <v>0.16070124178232287</v>
      </c>
      <c r="G6" t="s">
        <v>117</v>
      </c>
      <c r="H6">
        <v>1369</v>
      </c>
    </row>
    <row r="7" spans="1:8">
      <c r="A7" t="s">
        <v>51</v>
      </c>
      <c r="B7" t="s">
        <v>1</v>
      </c>
      <c r="C7" t="s">
        <v>101</v>
      </c>
      <c r="D7" t="s">
        <v>116</v>
      </c>
      <c r="E7">
        <v>91</v>
      </c>
      <c r="F7" s="2">
        <f>E7/H7</f>
        <v>0.10630841121495327</v>
      </c>
      <c r="G7" t="s">
        <v>49</v>
      </c>
      <c r="H7">
        <v>856</v>
      </c>
    </row>
    <row r="8" spans="1:8">
      <c r="A8" t="s">
        <v>51</v>
      </c>
      <c r="B8" t="s">
        <v>1</v>
      </c>
      <c r="C8" t="s">
        <v>102</v>
      </c>
      <c r="D8" t="s">
        <v>116</v>
      </c>
      <c r="E8">
        <v>59</v>
      </c>
      <c r="F8" s="2">
        <f>E8/H8</f>
        <v>0.14014251781472684</v>
      </c>
      <c r="G8" t="s">
        <v>48</v>
      </c>
      <c r="H8">
        <v>421</v>
      </c>
    </row>
    <row r="9" spans="1:8">
      <c r="A9" t="s">
        <v>51</v>
      </c>
      <c r="B9" t="s">
        <v>1</v>
      </c>
      <c r="C9" t="s">
        <v>103</v>
      </c>
      <c r="D9" t="s">
        <v>116</v>
      </c>
      <c r="E9">
        <v>12</v>
      </c>
      <c r="F9" s="2">
        <f>E9/H9</f>
        <v>0.058823529411764705</v>
      </c>
      <c r="G9" t="s">
        <v>47</v>
      </c>
      <c r="H9">
        <v>204</v>
      </c>
    </row>
    <row r="10" spans="1:8">
      <c r="A10" t="s">
        <v>52</v>
      </c>
      <c r="B10" t="s">
        <v>2</v>
      </c>
      <c r="C10" t="s">
        <v>112</v>
      </c>
      <c r="D10" t="s">
        <v>116</v>
      </c>
      <c r="E10">
        <v>251</v>
      </c>
      <c r="F10" s="2">
        <f>E10/H10</f>
        <v>0.13806380638063806</v>
      </c>
      <c r="G10" t="s">
        <v>117</v>
      </c>
      <c r="H10">
        <v>1818</v>
      </c>
    </row>
    <row r="11" spans="1:8">
      <c r="A11" t="s">
        <v>52</v>
      </c>
      <c r="B11" t="s">
        <v>2</v>
      </c>
      <c r="C11" t="s">
        <v>101</v>
      </c>
      <c r="D11" t="s">
        <v>116</v>
      </c>
      <c r="E11">
        <v>133</v>
      </c>
      <c r="F11" s="2">
        <f>E11/H11</f>
        <v>0.10168195718654434</v>
      </c>
      <c r="G11" t="s">
        <v>49</v>
      </c>
      <c r="H11">
        <v>1308</v>
      </c>
    </row>
    <row r="12" spans="1:8">
      <c r="A12" t="s">
        <v>52</v>
      </c>
      <c r="B12" t="s">
        <v>2</v>
      </c>
      <c r="C12" t="s">
        <v>102</v>
      </c>
      <c r="D12" t="s">
        <v>116</v>
      </c>
      <c r="E12">
        <v>63</v>
      </c>
      <c r="F12" s="2">
        <f>E12/H12</f>
        <v>0.075449101796407181</v>
      </c>
      <c r="G12" t="s">
        <v>48</v>
      </c>
      <c r="H12">
        <v>835</v>
      </c>
    </row>
    <row r="13" spans="1:8">
      <c r="A13" t="s">
        <v>52</v>
      </c>
      <c r="B13" t="s">
        <v>2</v>
      </c>
      <c r="C13" t="s">
        <v>103</v>
      </c>
      <c r="D13" t="s">
        <v>116</v>
      </c>
      <c r="E13">
        <v>35</v>
      </c>
      <c r="F13" s="2">
        <f>E13/H13</f>
        <v>0.086633663366336627</v>
      </c>
      <c r="G13" t="s">
        <v>47</v>
      </c>
      <c r="H13">
        <v>404</v>
      </c>
    </row>
    <row r="14" spans="1:8">
      <c r="A14" t="s">
        <v>53</v>
      </c>
      <c r="B14" t="s">
        <v>3</v>
      </c>
      <c r="C14" t="s">
        <v>112</v>
      </c>
      <c r="D14" t="s">
        <v>116</v>
      </c>
      <c r="E14">
        <v>247</v>
      </c>
      <c r="F14" s="2">
        <f>E14/H14</f>
        <v>0.17046238785369219</v>
      </c>
      <c r="G14" t="s">
        <v>117</v>
      </c>
      <c r="H14">
        <v>1449</v>
      </c>
    </row>
    <row r="15" spans="1:8">
      <c r="A15" t="s">
        <v>53</v>
      </c>
      <c r="B15" t="s">
        <v>3</v>
      </c>
      <c r="C15" t="s">
        <v>101</v>
      </c>
      <c r="D15" t="s">
        <v>116</v>
      </c>
      <c r="E15">
        <v>138</v>
      </c>
      <c r="F15" s="2">
        <f>E15/H15</f>
        <v>0.11948051948051948</v>
      </c>
      <c r="G15" t="s">
        <v>49</v>
      </c>
      <c r="H15">
        <v>1155</v>
      </c>
    </row>
    <row r="16" spans="1:8">
      <c r="A16" t="s">
        <v>53</v>
      </c>
      <c r="B16" t="s">
        <v>3</v>
      </c>
      <c r="C16" t="s">
        <v>102</v>
      </c>
      <c r="D16" t="s">
        <v>116</v>
      </c>
      <c r="E16">
        <v>100</v>
      </c>
      <c r="F16" s="2">
        <f>E16/H16</f>
        <v>0.11947431302270012</v>
      </c>
      <c r="G16" t="s">
        <v>48</v>
      </c>
      <c r="H16">
        <v>837</v>
      </c>
    </row>
    <row r="17" spans="1:8">
      <c r="A17" t="s">
        <v>53</v>
      </c>
      <c r="B17" t="s">
        <v>3</v>
      </c>
      <c r="C17" t="s">
        <v>103</v>
      </c>
      <c r="D17" t="s">
        <v>116</v>
      </c>
      <c r="E17">
        <v>24</v>
      </c>
      <c r="F17" s="2">
        <f>E17/H17</f>
        <v>0.08247422680412371</v>
      </c>
      <c r="G17" t="s">
        <v>47</v>
      </c>
      <c r="H17">
        <v>291</v>
      </c>
    </row>
    <row r="18" spans="1:8">
      <c r="A18" t="s">
        <v>54</v>
      </c>
      <c r="B18" t="s">
        <v>4</v>
      </c>
      <c r="C18" t="s">
        <v>112</v>
      </c>
      <c r="D18" t="s">
        <v>116</v>
      </c>
      <c r="E18">
        <v>274</v>
      </c>
      <c r="F18" s="2">
        <f>E18/H18</f>
        <v>0.1671751067724222</v>
      </c>
      <c r="G18" t="s">
        <v>117</v>
      </c>
      <c r="H18">
        <v>1639</v>
      </c>
    </row>
    <row r="19" spans="1:8">
      <c r="A19" t="s">
        <v>54</v>
      </c>
      <c r="B19" t="s">
        <v>4</v>
      </c>
      <c r="C19" t="s">
        <v>101</v>
      </c>
      <c r="D19" t="s">
        <v>116</v>
      </c>
      <c r="E19">
        <v>136</v>
      </c>
      <c r="F19" s="2">
        <f>E19/H19</f>
        <v>0.11643835616438356</v>
      </c>
      <c r="G19" t="s">
        <v>49</v>
      </c>
      <c r="H19">
        <v>1168</v>
      </c>
    </row>
    <row r="20" spans="1:8">
      <c r="A20" t="s">
        <v>54</v>
      </c>
      <c r="B20" t="s">
        <v>4</v>
      </c>
      <c r="C20" t="s">
        <v>102</v>
      </c>
      <c r="D20" t="s">
        <v>116</v>
      </c>
      <c r="E20">
        <v>54</v>
      </c>
      <c r="F20" s="2">
        <f>E20/H20</f>
        <v>0.080118694362017809</v>
      </c>
      <c r="G20" t="s">
        <v>48</v>
      </c>
      <c r="H20">
        <v>674</v>
      </c>
    </row>
    <row r="21" spans="1:8">
      <c r="A21" t="s">
        <v>54</v>
      </c>
      <c r="B21" t="s">
        <v>4</v>
      </c>
      <c r="C21" t="s">
        <v>103</v>
      </c>
      <c r="D21" t="s">
        <v>116</v>
      </c>
      <c r="E21">
        <v>23</v>
      </c>
      <c r="F21" s="2">
        <f>E21/H21</f>
        <v>0.09055118110236221</v>
      </c>
      <c r="G21" t="s">
        <v>47</v>
      </c>
      <c r="H21">
        <v>254</v>
      </c>
    </row>
    <row r="22" spans="1:8">
      <c r="A22" t="s">
        <v>55</v>
      </c>
      <c r="B22" t="s">
        <v>5</v>
      </c>
      <c r="C22" t="s">
        <v>112</v>
      </c>
      <c r="D22" t="s">
        <v>116</v>
      </c>
      <c r="E22">
        <v>121</v>
      </c>
      <c r="F22" s="2">
        <f>E22/H22</f>
        <v>0.165075034106412</v>
      </c>
      <c r="G22" t="s">
        <v>117</v>
      </c>
      <c r="H22">
        <v>733</v>
      </c>
    </row>
    <row r="23" spans="1:8">
      <c r="A23" t="s">
        <v>55</v>
      </c>
      <c r="B23" t="s">
        <v>5</v>
      </c>
      <c r="C23" t="s">
        <v>101</v>
      </c>
      <c r="D23" t="s">
        <v>116</v>
      </c>
      <c r="E23">
        <v>77</v>
      </c>
      <c r="F23" s="2">
        <f>E23/H23</f>
        <v>0.12399355877616747</v>
      </c>
      <c r="G23" t="s">
        <v>49</v>
      </c>
      <c r="H23">
        <v>621</v>
      </c>
    </row>
    <row r="24" spans="1:8">
      <c r="A24" t="s">
        <v>55</v>
      </c>
      <c r="B24" t="s">
        <v>5</v>
      </c>
      <c r="C24" t="s">
        <v>102</v>
      </c>
      <c r="D24" t="s">
        <v>116</v>
      </c>
      <c r="E24">
        <v>34</v>
      </c>
      <c r="F24" s="2">
        <f>E24/H24</f>
        <v>0.085858585858585856</v>
      </c>
      <c r="G24" t="s">
        <v>48</v>
      </c>
      <c r="H24">
        <v>396</v>
      </c>
    </row>
    <row r="25" spans="1:8">
      <c r="A25" t="s">
        <v>55</v>
      </c>
      <c r="B25" t="s">
        <v>5</v>
      </c>
      <c r="C25" t="s">
        <v>103</v>
      </c>
      <c r="D25" t="s">
        <v>116</v>
      </c>
      <c r="E25">
        <v>9</v>
      </c>
      <c r="F25" s="2">
        <f>E25/H25</f>
        <v>0.063380281690140844</v>
      </c>
      <c r="G25" t="s">
        <v>47</v>
      </c>
      <c r="H25">
        <v>142</v>
      </c>
    </row>
    <row r="26" spans="1:8">
      <c r="A26" t="s">
        <v>56</v>
      </c>
      <c r="B26" t="s">
        <v>6</v>
      </c>
      <c r="C26" t="s">
        <v>112</v>
      </c>
      <c r="D26" t="s">
        <v>116</v>
      </c>
      <c r="E26">
        <v>234</v>
      </c>
      <c r="F26" s="2">
        <f>E26/H26</f>
        <v>0.177407126611069</v>
      </c>
      <c r="G26" t="s">
        <v>117</v>
      </c>
      <c r="H26">
        <v>1319</v>
      </c>
    </row>
    <row r="27" spans="1:8">
      <c r="A27" t="s">
        <v>56</v>
      </c>
      <c r="B27" t="s">
        <v>6</v>
      </c>
      <c r="C27" t="s">
        <v>101</v>
      </c>
      <c r="D27" t="s">
        <v>116</v>
      </c>
      <c r="E27">
        <v>165</v>
      </c>
      <c r="F27" s="2">
        <f>E27/H27</f>
        <v>0.13189448441247004</v>
      </c>
      <c r="G27" t="s">
        <v>49</v>
      </c>
      <c r="H27">
        <v>1251</v>
      </c>
    </row>
    <row r="28" spans="1:8">
      <c r="A28" t="s">
        <v>56</v>
      </c>
      <c r="B28" t="s">
        <v>6</v>
      </c>
      <c r="C28" t="s">
        <v>102</v>
      </c>
      <c r="D28" t="s">
        <v>116</v>
      </c>
      <c r="E28">
        <v>85</v>
      </c>
      <c r="F28" s="2">
        <f>E28/H28</f>
        <v>0.098265895953757232</v>
      </c>
      <c r="G28" t="s">
        <v>48</v>
      </c>
      <c r="H28">
        <v>865</v>
      </c>
    </row>
    <row r="29" spans="1:8">
      <c r="A29" t="s">
        <v>56</v>
      </c>
      <c r="B29" t="s">
        <v>6</v>
      </c>
      <c r="C29" t="s">
        <v>103</v>
      </c>
      <c r="D29" t="s">
        <v>116</v>
      </c>
      <c r="E29">
        <v>61</v>
      </c>
      <c r="F29" s="2">
        <f>E29/H29</f>
        <v>0.17579250720461095</v>
      </c>
      <c r="G29" t="s">
        <v>47</v>
      </c>
      <c r="H29">
        <v>347</v>
      </c>
    </row>
    <row r="30" spans="1:8">
      <c r="A30" t="s">
        <v>57</v>
      </c>
      <c r="B30" t="s">
        <v>7</v>
      </c>
      <c r="C30" t="s">
        <v>112</v>
      </c>
      <c r="D30" t="s">
        <v>116</v>
      </c>
      <c r="E30">
        <v>242</v>
      </c>
      <c r="F30" s="2">
        <f>E30/H30</f>
        <v>0.1772893772893773</v>
      </c>
      <c r="G30" t="s">
        <v>117</v>
      </c>
      <c r="H30">
        <v>1365</v>
      </c>
    </row>
    <row r="31" spans="1:8">
      <c r="A31" t="s">
        <v>57</v>
      </c>
      <c r="B31" t="s">
        <v>7</v>
      </c>
      <c r="C31" t="s">
        <v>101</v>
      </c>
      <c r="D31" t="s">
        <v>116</v>
      </c>
      <c r="E31">
        <v>163</v>
      </c>
      <c r="F31" s="2">
        <f>E31/H31</f>
        <v>0.1229260935143288</v>
      </c>
      <c r="G31" t="s">
        <v>49</v>
      </c>
      <c r="H31">
        <v>1326</v>
      </c>
    </row>
    <row r="32" spans="1:8">
      <c r="A32" t="s">
        <v>57</v>
      </c>
      <c r="B32" t="s">
        <v>7</v>
      </c>
      <c r="C32" t="s">
        <v>102</v>
      </c>
      <c r="D32" t="s">
        <v>116</v>
      </c>
      <c r="E32">
        <v>91</v>
      </c>
      <c r="F32" s="2">
        <f>E32/H32</f>
        <v>0.12517193947730398</v>
      </c>
      <c r="G32" t="s">
        <v>48</v>
      </c>
      <c r="H32">
        <v>727</v>
      </c>
    </row>
    <row r="33" spans="1:8">
      <c r="A33" t="s">
        <v>57</v>
      </c>
      <c r="B33" t="s">
        <v>7</v>
      </c>
      <c r="C33" t="s">
        <v>103</v>
      </c>
      <c r="D33" t="s">
        <v>116</v>
      </c>
      <c r="E33">
        <v>15</v>
      </c>
      <c r="F33" s="2">
        <f>E33/H33</f>
        <v>0.07281553398058252</v>
      </c>
      <c r="G33" t="s">
        <v>47</v>
      </c>
      <c r="H33">
        <v>206</v>
      </c>
    </row>
    <row r="34" spans="1:8">
      <c r="A34" t="s">
        <v>58</v>
      </c>
      <c r="B34" t="s">
        <v>8</v>
      </c>
      <c r="C34" t="s">
        <v>112</v>
      </c>
      <c r="D34" t="s">
        <v>116</v>
      </c>
      <c r="E34">
        <v>266</v>
      </c>
      <c r="F34" s="2">
        <f>E34/H34</f>
        <v>0.18785310734463276</v>
      </c>
      <c r="G34" t="s">
        <v>117</v>
      </c>
      <c r="H34">
        <v>1416</v>
      </c>
    </row>
    <row r="35" spans="1:8">
      <c r="A35" t="s">
        <v>58</v>
      </c>
      <c r="B35" t="s">
        <v>8</v>
      </c>
      <c r="C35" t="s">
        <v>101</v>
      </c>
      <c r="D35" t="s">
        <v>116</v>
      </c>
      <c r="E35">
        <v>154</v>
      </c>
      <c r="F35" s="2">
        <f>E35/H35</f>
        <v>0.11782708492731446</v>
      </c>
      <c r="G35" t="s">
        <v>49</v>
      </c>
      <c r="H35">
        <v>1307</v>
      </c>
    </row>
    <row r="36" spans="1:8">
      <c r="A36" t="s">
        <v>58</v>
      </c>
      <c r="B36" t="s">
        <v>8</v>
      </c>
      <c r="C36" t="s">
        <v>102</v>
      </c>
      <c r="D36" t="s">
        <v>116</v>
      </c>
      <c r="E36">
        <v>103</v>
      </c>
      <c r="F36" s="2">
        <f>E36/H36</f>
        <v>0.11171366594360087</v>
      </c>
      <c r="G36" t="s">
        <v>48</v>
      </c>
      <c r="H36">
        <v>922</v>
      </c>
    </row>
    <row r="37" spans="1:8">
      <c r="A37" t="s">
        <v>58</v>
      </c>
      <c r="B37" t="s">
        <v>8</v>
      </c>
      <c r="C37" t="s">
        <v>103</v>
      </c>
      <c r="D37" t="s">
        <v>116</v>
      </c>
      <c r="E37">
        <v>33</v>
      </c>
      <c r="F37" s="2">
        <f>E37/H37</f>
        <v>0.073008849557522126</v>
      </c>
      <c r="G37" t="s">
        <v>47</v>
      </c>
      <c r="H37">
        <v>452</v>
      </c>
    </row>
    <row r="38" spans="1:8">
      <c r="A38" t="s">
        <v>59</v>
      </c>
      <c r="B38" t="s">
        <v>9</v>
      </c>
      <c r="C38" t="s">
        <v>112</v>
      </c>
      <c r="D38" t="s">
        <v>116</v>
      </c>
      <c r="E38">
        <v>226</v>
      </c>
      <c r="F38" s="2">
        <f>E38/H38</f>
        <v>0.1712121212121212</v>
      </c>
      <c r="G38" t="s">
        <v>117</v>
      </c>
      <c r="H38">
        <v>1320</v>
      </c>
    </row>
    <row r="39" spans="1:8">
      <c r="A39" t="s">
        <v>59</v>
      </c>
      <c r="B39" t="s">
        <v>9</v>
      </c>
      <c r="C39" t="s">
        <v>101</v>
      </c>
      <c r="D39" t="s">
        <v>116</v>
      </c>
      <c r="E39">
        <v>110</v>
      </c>
      <c r="F39" s="2">
        <f>E39/H39</f>
        <v>0.089358245329000816</v>
      </c>
      <c r="G39" t="s">
        <v>49</v>
      </c>
      <c r="H39">
        <v>1231</v>
      </c>
    </row>
    <row r="40" spans="1:8">
      <c r="A40" t="s">
        <v>59</v>
      </c>
      <c r="B40" t="s">
        <v>9</v>
      </c>
      <c r="C40" t="s">
        <v>102</v>
      </c>
      <c r="D40" t="s">
        <v>116</v>
      </c>
      <c r="E40">
        <v>97</v>
      </c>
      <c r="F40" s="2">
        <f>E40/H40</f>
        <v>0.10051813471502591</v>
      </c>
      <c r="G40" t="s">
        <v>48</v>
      </c>
      <c r="H40">
        <v>965</v>
      </c>
    </row>
    <row r="41" spans="1:8">
      <c r="A41" t="s">
        <v>59</v>
      </c>
      <c r="B41" t="s">
        <v>9</v>
      </c>
      <c r="C41" t="s">
        <v>103</v>
      </c>
      <c r="D41" t="s">
        <v>116</v>
      </c>
      <c r="E41">
        <v>23</v>
      </c>
      <c r="F41" s="2">
        <f>E41/H41</f>
        <v>0.0782312925170068</v>
      </c>
      <c r="G41" t="s">
        <v>47</v>
      </c>
      <c r="H41">
        <v>294</v>
      </c>
    </row>
    <row r="42" spans="1:8">
      <c r="A42" t="s">
        <v>60</v>
      </c>
      <c r="B42" t="s">
        <v>10</v>
      </c>
      <c r="C42" t="s">
        <v>112</v>
      </c>
      <c r="D42" t="s">
        <v>116</v>
      </c>
      <c r="E42">
        <v>227</v>
      </c>
      <c r="F42" s="2">
        <f>E42/H42</f>
        <v>0.17029257314328583</v>
      </c>
      <c r="G42" t="s">
        <v>117</v>
      </c>
      <c r="H42">
        <v>1333</v>
      </c>
    </row>
    <row r="43" spans="1:8">
      <c r="A43" t="s">
        <v>60</v>
      </c>
      <c r="B43" t="s">
        <v>10</v>
      </c>
      <c r="C43" t="s">
        <v>101</v>
      </c>
      <c r="D43" t="s">
        <v>116</v>
      </c>
      <c r="E43">
        <v>128</v>
      </c>
      <c r="F43" s="2">
        <f>E43/H43</f>
        <v>0.1161524500907441</v>
      </c>
      <c r="G43" t="s">
        <v>49</v>
      </c>
      <c r="H43">
        <v>1102</v>
      </c>
    </row>
    <row r="44" spans="1:8">
      <c r="A44" t="s">
        <v>60</v>
      </c>
      <c r="B44" t="s">
        <v>10</v>
      </c>
      <c r="C44" t="s">
        <v>102</v>
      </c>
      <c r="D44" t="s">
        <v>116</v>
      </c>
      <c r="E44">
        <v>58</v>
      </c>
      <c r="F44" s="2">
        <f>E44/H44</f>
        <v>0.088685015290519878</v>
      </c>
      <c r="G44" t="s">
        <v>48</v>
      </c>
      <c r="H44">
        <v>654</v>
      </c>
    </row>
    <row r="45" spans="1:8">
      <c r="A45" t="s">
        <v>60</v>
      </c>
      <c r="B45" t="s">
        <v>10</v>
      </c>
      <c r="C45" t="s">
        <v>103</v>
      </c>
      <c r="D45" t="s">
        <v>116</v>
      </c>
      <c r="E45">
        <v>19</v>
      </c>
      <c r="F45" s="2">
        <f>E45/H45</f>
        <v>0.085585585585585586</v>
      </c>
      <c r="G45" t="s">
        <v>47</v>
      </c>
      <c r="H45">
        <v>222</v>
      </c>
    </row>
    <row r="46" spans="1:8">
      <c r="A46" t="s">
        <v>61</v>
      </c>
      <c r="B46" t="s">
        <v>11</v>
      </c>
      <c r="C46" t="s">
        <v>112</v>
      </c>
      <c r="D46" t="s">
        <v>116</v>
      </c>
      <c r="E46">
        <v>115</v>
      </c>
      <c r="F46" s="2">
        <f>E46/H46</f>
        <v>0.15731874145006841</v>
      </c>
      <c r="G46" t="s">
        <v>117</v>
      </c>
      <c r="H46">
        <v>731</v>
      </c>
    </row>
    <row r="47" spans="1:8">
      <c r="A47" t="s">
        <v>61</v>
      </c>
      <c r="B47" t="s">
        <v>11</v>
      </c>
      <c r="C47" t="s">
        <v>101</v>
      </c>
      <c r="D47" t="s">
        <v>116</v>
      </c>
      <c r="E47">
        <v>60</v>
      </c>
      <c r="F47" s="2">
        <f>E47/H47</f>
        <v>0.099833610648918464</v>
      </c>
      <c r="G47" t="s">
        <v>49</v>
      </c>
      <c r="H47">
        <v>601</v>
      </c>
    </row>
    <row r="48" spans="1:8">
      <c r="A48" t="s">
        <v>61</v>
      </c>
      <c r="B48" t="s">
        <v>11</v>
      </c>
      <c r="C48" t="s">
        <v>102</v>
      </c>
      <c r="D48" t="s">
        <v>116</v>
      </c>
      <c r="E48">
        <v>41</v>
      </c>
      <c r="F48" s="2">
        <f>E48/H48</f>
        <v>0.084188911704312114</v>
      </c>
      <c r="G48" t="s">
        <v>48</v>
      </c>
      <c r="H48">
        <v>487</v>
      </c>
    </row>
    <row r="49" spans="1:8">
      <c r="A49" t="s">
        <v>61</v>
      </c>
      <c r="B49" t="s">
        <v>11</v>
      </c>
      <c r="C49" t="s">
        <v>103</v>
      </c>
      <c r="D49" t="s">
        <v>116</v>
      </c>
      <c r="E49">
        <v>16</v>
      </c>
      <c r="F49" s="2">
        <f>E49/H49</f>
        <v>0.0784313725490196</v>
      </c>
      <c r="G49" t="s">
        <v>47</v>
      </c>
      <c r="H49">
        <v>204</v>
      </c>
    </row>
    <row r="50" spans="1:8">
      <c r="A50" t="s">
        <v>62</v>
      </c>
      <c r="B50" t="s">
        <v>12</v>
      </c>
      <c r="C50" t="s">
        <v>112</v>
      </c>
      <c r="D50" t="s">
        <v>116</v>
      </c>
      <c r="E50">
        <v>111</v>
      </c>
      <c r="F50" s="2">
        <f>E50/H50</f>
        <v>0.15102040816326531</v>
      </c>
      <c r="G50" t="s">
        <v>117</v>
      </c>
      <c r="H50">
        <v>735</v>
      </c>
    </row>
    <row r="51" spans="1:8">
      <c r="A51" t="s">
        <v>62</v>
      </c>
      <c r="B51" t="s">
        <v>12</v>
      </c>
      <c r="C51" t="s">
        <v>101</v>
      </c>
      <c r="D51" t="s">
        <v>116</v>
      </c>
      <c r="E51">
        <v>56</v>
      </c>
      <c r="F51" s="2">
        <f>E51/H51</f>
        <v>0.11222444889779559</v>
      </c>
      <c r="G51" t="s">
        <v>49</v>
      </c>
      <c r="H51">
        <v>499</v>
      </c>
    </row>
    <row r="52" spans="1:8">
      <c r="A52" t="s">
        <v>62</v>
      </c>
      <c r="B52" t="s">
        <v>12</v>
      </c>
      <c r="C52" t="s">
        <v>102</v>
      </c>
      <c r="D52" t="s">
        <v>116</v>
      </c>
      <c r="E52">
        <v>27</v>
      </c>
      <c r="F52" s="2">
        <f>E52/H52</f>
        <v>0.10227272727272728</v>
      </c>
      <c r="G52" t="s">
        <v>48</v>
      </c>
      <c r="H52">
        <v>264</v>
      </c>
    </row>
    <row r="53" spans="1:8">
      <c r="A53" t="s">
        <v>62</v>
      </c>
      <c r="B53" t="s">
        <v>12</v>
      </c>
      <c r="C53" t="s">
        <v>103</v>
      </c>
      <c r="D53" t="s">
        <v>116</v>
      </c>
      <c r="E53">
        <v>3</v>
      </c>
      <c r="F53" s="2">
        <f>E53/H53</f>
        <v>0.042857142857142858</v>
      </c>
      <c r="G53" t="s">
        <v>47</v>
      </c>
      <c r="H53">
        <v>70</v>
      </c>
    </row>
    <row r="54" spans="1:8">
      <c r="A54" t="s">
        <v>63</v>
      </c>
      <c r="B54" t="s">
        <v>13</v>
      </c>
      <c r="C54" t="s">
        <v>112</v>
      </c>
      <c r="D54" t="s">
        <v>116</v>
      </c>
      <c r="E54">
        <v>296</v>
      </c>
      <c r="F54" s="2">
        <f>E54/H54</f>
        <v>0.18159509202453988</v>
      </c>
      <c r="G54" t="s">
        <v>117</v>
      </c>
      <c r="H54">
        <v>1630</v>
      </c>
    </row>
    <row r="55" spans="1:8">
      <c r="A55" t="s">
        <v>63</v>
      </c>
      <c r="B55" t="s">
        <v>13</v>
      </c>
      <c r="C55" t="s">
        <v>101</v>
      </c>
      <c r="D55" t="s">
        <v>116</v>
      </c>
      <c r="E55">
        <v>146</v>
      </c>
      <c r="F55" s="2">
        <f>E55/H55</f>
        <v>0.12706701479547433</v>
      </c>
      <c r="G55" t="s">
        <v>49</v>
      </c>
      <c r="H55">
        <v>1149</v>
      </c>
    </row>
    <row r="56" spans="1:8">
      <c r="A56" t="s">
        <v>63</v>
      </c>
      <c r="B56" t="s">
        <v>13</v>
      </c>
      <c r="C56" t="s">
        <v>102</v>
      </c>
      <c r="D56" t="s">
        <v>116</v>
      </c>
      <c r="E56">
        <v>72</v>
      </c>
      <c r="F56" s="2">
        <f>E56/H56</f>
        <v>0.11707317073170732</v>
      </c>
      <c r="G56" t="s">
        <v>48</v>
      </c>
      <c r="H56">
        <v>615</v>
      </c>
    </row>
    <row r="57" spans="1:8">
      <c r="A57" t="s">
        <v>63</v>
      </c>
      <c r="B57" t="s">
        <v>13</v>
      </c>
      <c r="C57" t="s">
        <v>103</v>
      </c>
      <c r="D57" t="s">
        <v>116</v>
      </c>
      <c r="E57">
        <v>14</v>
      </c>
      <c r="F57" s="2">
        <f>E57/H57</f>
        <v>0.076923076923076927</v>
      </c>
      <c r="G57" t="s">
        <v>47</v>
      </c>
      <c r="H57">
        <v>182</v>
      </c>
    </row>
    <row r="58" spans="1:8">
      <c r="A58" t="s">
        <v>64</v>
      </c>
      <c r="B58" t="s">
        <v>14</v>
      </c>
      <c r="C58" t="s">
        <v>112</v>
      </c>
      <c r="D58" t="s">
        <v>116</v>
      </c>
      <c r="E58">
        <v>139</v>
      </c>
      <c r="F58" s="2">
        <f>E58/H58</f>
        <v>0.18146214099216709</v>
      </c>
      <c r="G58" t="s">
        <v>117</v>
      </c>
      <c r="H58">
        <v>766</v>
      </c>
    </row>
    <row r="59" spans="1:8">
      <c r="A59" t="s">
        <v>64</v>
      </c>
      <c r="B59" t="s">
        <v>14</v>
      </c>
      <c r="C59" t="s">
        <v>101</v>
      </c>
      <c r="D59" t="s">
        <v>116</v>
      </c>
      <c r="E59">
        <v>105</v>
      </c>
      <c r="F59" s="2">
        <f>E59/H59</f>
        <v>0.12338425381903642</v>
      </c>
      <c r="G59" t="s">
        <v>49</v>
      </c>
      <c r="H59">
        <v>851</v>
      </c>
    </row>
    <row r="60" spans="1:8">
      <c r="A60" t="s">
        <v>64</v>
      </c>
      <c r="B60" t="s">
        <v>14</v>
      </c>
      <c r="C60" t="s">
        <v>102</v>
      </c>
      <c r="D60" t="s">
        <v>116</v>
      </c>
      <c r="E60">
        <v>71</v>
      </c>
      <c r="F60" s="2">
        <f>E60/H60</f>
        <v>0.12932604735883424</v>
      </c>
      <c r="G60" t="s">
        <v>48</v>
      </c>
      <c r="H60">
        <v>549</v>
      </c>
    </row>
    <row r="61" spans="1:8">
      <c r="A61" t="s">
        <v>64</v>
      </c>
      <c r="B61" t="s">
        <v>14</v>
      </c>
      <c r="C61" t="s">
        <v>103</v>
      </c>
      <c r="D61" t="s">
        <v>116</v>
      </c>
      <c r="E61">
        <v>17</v>
      </c>
      <c r="F61" s="2">
        <f>E61/H61</f>
        <v>0.10059171597633136</v>
      </c>
      <c r="G61" t="s">
        <v>47</v>
      </c>
      <c r="H61">
        <v>169</v>
      </c>
    </row>
    <row r="62" spans="1:8">
      <c r="A62" t="s">
        <v>65</v>
      </c>
      <c r="B62" t="s">
        <v>15</v>
      </c>
      <c r="C62" t="s">
        <v>112</v>
      </c>
      <c r="D62" t="s">
        <v>116</v>
      </c>
      <c r="E62">
        <v>109</v>
      </c>
      <c r="F62" s="2">
        <f>E62/H62</f>
        <v>0.16076696165191739</v>
      </c>
      <c r="G62" t="s">
        <v>117</v>
      </c>
      <c r="H62">
        <v>678</v>
      </c>
    </row>
    <row r="63" spans="1:8">
      <c r="A63" t="s">
        <v>65</v>
      </c>
      <c r="B63" t="s">
        <v>15</v>
      </c>
      <c r="C63" t="s">
        <v>101</v>
      </c>
      <c r="D63" t="s">
        <v>116</v>
      </c>
      <c r="E63">
        <v>75</v>
      </c>
      <c r="F63" s="2">
        <f>E63/H63</f>
        <v>0.11312217194570136</v>
      </c>
      <c r="G63" t="s">
        <v>49</v>
      </c>
      <c r="H63">
        <v>663</v>
      </c>
    </row>
    <row r="64" spans="1:8">
      <c r="A64" t="s">
        <v>65</v>
      </c>
      <c r="B64" t="s">
        <v>15</v>
      </c>
      <c r="C64" t="s">
        <v>102</v>
      </c>
      <c r="D64" t="s">
        <v>116</v>
      </c>
      <c r="E64">
        <v>33</v>
      </c>
      <c r="F64" s="2">
        <f>E64/H64</f>
        <v>0.079518072289156624</v>
      </c>
      <c r="G64" t="s">
        <v>48</v>
      </c>
      <c r="H64">
        <v>415</v>
      </c>
    </row>
    <row r="65" spans="1:8">
      <c r="A65" t="s">
        <v>65</v>
      </c>
      <c r="B65" t="s">
        <v>15</v>
      </c>
      <c r="C65" t="s">
        <v>103</v>
      </c>
      <c r="D65" t="s">
        <v>116</v>
      </c>
      <c r="E65">
        <v>7</v>
      </c>
      <c r="F65" s="2">
        <f>E65/H65</f>
        <v>0.043478260869565216</v>
      </c>
      <c r="G65" t="s">
        <v>47</v>
      </c>
      <c r="H65">
        <v>161</v>
      </c>
    </row>
    <row r="66" spans="1:8">
      <c r="A66" t="s">
        <v>66</v>
      </c>
      <c r="B66" t="s">
        <v>16</v>
      </c>
      <c r="C66" t="s">
        <v>112</v>
      </c>
      <c r="D66" t="s">
        <v>116</v>
      </c>
      <c r="E66">
        <v>382</v>
      </c>
      <c r="F66" s="2">
        <f>E66/H66</f>
        <v>0.17951127819548873</v>
      </c>
      <c r="G66" t="s">
        <v>117</v>
      </c>
      <c r="H66">
        <v>2128</v>
      </c>
    </row>
    <row r="67" spans="1:8">
      <c r="A67" t="s">
        <v>66</v>
      </c>
      <c r="B67" t="s">
        <v>16</v>
      </c>
      <c r="C67" t="s">
        <v>101</v>
      </c>
      <c r="D67" t="s">
        <v>116</v>
      </c>
      <c r="E67">
        <v>222</v>
      </c>
      <c r="F67" s="2">
        <f>E67/H67</f>
        <v>0.11770943796394485</v>
      </c>
      <c r="G67" t="s">
        <v>49</v>
      </c>
      <c r="H67">
        <v>1886</v>
      </c>
    </row>
    <row r="68" spans="1:8">
      <c r="A68" t="s">
        <v>66</v>
      </c>
      <c r="B68" t="s">
        <v>16</v>
      </c>
      <c r="C68" t="s">
        <v>102</v>
      </c>
      <c r="D68" t="s">
        <v>116</v>
      </c>
      <c r="E68">
        <v>104</v>
      </c>
      <c r="F68" s="2">
        <f>E68/H68</f>
        <v>0.09285714285714286</v>
      </c>
      <c r="G68" t="s">
        <v>48</v>
      </c>
      <c r="H68">
        <v>1120</v>
      </c>
    </row>
    <row r="69" spans="1:8">
      <c r="A69" t="s">
        <v>66</v>
      </c>
      <c r="B69" t="s">
        <v>16</v>
      </c>
      <c r="C69" t="s">
        <v>103</v>
      </c>
      <c r="D69" t="s">
        <v>116</v>
      </c>
      <c r="E69">
        <v>20</v>
      </c>
      <c r="F69" s="2">
        <f>E69/H69</f>
        <v>0.062893081761006289</v>
      </c>
      <c r="G69" t="s">
        <v>47</v>
      </c>
      <c r="H69">
        <v>318</v>
      </c>
    </row>
    <row r="70" spans="1:8">
      <c r="A70" t="s">
        <v>67</v>
      </c>
      <c r="B70" t="s">
        <v>17</v>
      </c>
      <c r="C70" t="s">
        <v>112</v>
      </c>
      <c r="D70" t="s">
        <v>116</v>
      </c>
      <c r="E70">
        <v>144</v>
      </c>
      <c r="F70" s="2">
        <f>E70/H70</f>
        <v>0.18390804597701149</v>
      </c>
      <c r="G70" t="s">
        <v>117</v>
      </c>
      <c r="H70">
        <v>783</v>
      </c>
    </row>
    <row r="71" spans="1:8">
      <c r="A71" t="s">
        <v>67</v>
      </c>
      <c r="B71" t="s">
        <v>17</v>
      </c>
      <c r="C71" t="s">
        <v>101</v>
      </c>
      <c r="D71" t="s">
        <v>116</v>
      </c>
      <c r="E71">
        <v>87</v>
      </c>
      <c r="F71" s="2">
        <f>E71/H71</f>
        <v>0.12719298245614036</v>
      </c>
      <c r="G71" t="s">
        <v>49</v>
      </c>
      <c r="H71">
        <v>684</v>
      </c>
    </row>
    <row r="72" spans="1:8">
      <c r="A72" t="s">
        <v>67</v>
      </c>
      <c r="B72" t="s">
        <v>17</v>
      </c>
      <c r="C72" t="s">
        <v>102</v>
      </c>
      <c r="D72" t="s">
        <v>116</v>
      </c>
      <c r="E72">
        <v>43</v>
      </c>
      <c r="F72" s="2">
        <f>E72/H72</f>
        <v>0.087576374745417518</v>
      </c>
      <c r="G72" t="s">
        <v>48</v>
      </c>
      <c r="H72">
        <v>491</v>
      </c>
    </row>
    <row r="73" spans="1:8">
      <c r="A73" t="s">
        <v>67</v>
      </c>
      <c r="B73" t="s">
        <v>17</v>
      </c>
      <c r="C73" t="s">
        <v>103</v>
      </c>
      <c r="D73" t="s">
        <v>116</v>
      </c>
      <c r="E73">
        <v>15</v>
      </c>
      <c r="F73" s="2">
        <f>E73/H73</f>
        <v>0.081967213114754092</v>
      </c>
      <c r="G73" t="s">
        <v>47</v>
      </c>
      <c r="H73">
        <v>183</v>
      </c>
    </row>
    <row r="74" spans="1:8">
      <c r="A74" t="s">
        <v>68</v>
      </c>
      <c r="B74" t="s">
        <v>18</v>
      </c>
      <c r="C74" t="s">
        <v>112</v>
      </c>
      <c r="D74" t="s">
        <v>116</v>
      </c>
      <c r="E74">
        <v>181</v>
      </c>
      <c r="F74" s="2">
        <f>E74/H74</f>
        <v>0.21859903381642512</v>
      </c>
      <c r="G74" t="s">
        <v>117</v>
      </c>
      <c r="H74">
        <v>828</v>
      </c>
    </row>
    <row r="75" spans="1:8">
      <c r="A75" t="s">
        <v>68</v>
      </c>
      <c r="B75" t="s">
        <v>18</v>
      </c>
      <c r="C75" t="s">
        <v>101</v>
      </c>
      <c r="D75" t="s">
        <v>116</v>
      </c>
      <c r="E75">
        <v>96</v>
      </c>
      <c r="F75" s="2">
        <f>E75/H75</f>
        <v>0.1437125748502994</v>
      </c>
      <c r="G75" t="s">
        <v>49</v>
      </c>
      <c r="H75">
        <v>668</v>
      </c>
    </row>
    <row r="76" spans="1:8">
      <c r="A76" t="s">
        <v>68</v>
      </c>
      <c r="B76" t="s">
        <v>18</v>
      </c>
      <c r="C76" t="s">
        <v>102</v>
      </c>
      <c r="D76" t="s">
        <v>116</v>
      </c>
      <c r="E76">
        <v>56</v>
      </c>
      <c r="F76" s="2">
        <f>E76/H76</f>
        <v>0.12584269662921349</v>
      </c>
      <c r="G76" t="s">
        <v>48</v>
      </c>
      <c r="H76">
        <v>445</v>
      </c>
    </row>
    <row r="77" spans="1:8">
      <c r="A77" t="s">
        <v>68</v>
      </c>
      <c r="B77" t="s">
        <v>18</v>
      </c>
      <c r="C77" t="s">
        <v>103</v>
      </c>
      <c r="D77" t="s">
        <v>116</v>
      </c>
      <c r="E77">
        <v>13</v>
      </c>
      <c r="F77" s="2">
        <f>E77/H77</f>
        <v>0.064676616915422883</v>
      </c>
      <c r="G77" t="s">
        <v>47</v>
      </c>
      <c r="H77">
        <v>201</v>
      </c>
    </row>
    <row r="78" spans="1:8">
      <c r="A78" t="s">
        <v>69</v>
      </c>
      <c r="B78" t="s">
        <v>19</v>
      </c>
      <c r="C78" t="s">
        <v>112</v>
      </c>
      <c r="D78" t="s">
        <v>116</v>
      </c>
      <c r="E78">
        <v>331</v>
      </c>
      <c r="F78" s="2">
        <f>E78/H78</f>
        <v>0.16827656329435689</v>
      </c>
      <c r="G78" t="s">
        <v>117</v>
      </c>
      <c r="H78">
        <v>1967</v>
      </c>
    </row>
    <row r="79" spans="1:8">
      <c r="A79" t="s">
        <v>69</v>
      </c>
      <c r="B79" t="s">
        <v>19</v>
      </c>
      <c r="C79" t="s">
        <v>101</v>
      </c>
      <c r="D79" t="s">
        <v>116</v>
      </c>
      <c r="E79">
        <v>153</v>
      </c>
      <c r="F79" s="2">
        <f>E79/H79</f>
        <v>0.10365853658536585</v>
      </c>
      <c r="G79" t="s">
        <v>49</v>
      </c>
      <c r="H79">
        <v>1476</v>
      </c>
    </row>
    <row r="80" spans="1:8">
      <c r="A80" t="s">
        <v>69</v>
      </c>
      <c r="B80" t="s">
        <v>19</v>
      </c>
      <c r="C80" t="s">
        <v>102</v>
      </c>
      <c r="D80" t="s">
        <v>116</v>
      </c>
      <c r="E80">
        <v>96</v>
      </c>
      <c r="F80" s="2">
        <f>E80/H80</f>
        <v>0.10412147505422993</v>
      </c>
      <c r="G80" t="s">
        <v>48</v>
      </c>
      <c r="H80">
        <v>922</v>
      </c>
    </row>
    <row r="81" spans="1:8">
      <c r="A81" t="s">
        <v>69</v>
      </c>
      <c r="B81" t="s">
        <v>19</v>
      </c>
      <c r="C81" t="s">
        <v>103</v>
      </c>
      <c r="D81" t="s">
        <v>116</v>
      </c>
      <c r="E81">
        <v>36</v>
      </c>
      <c r="F81" s="2">
        <f>E81/H81</f>
        <v>0.07775377969762419</v>
      </c>
      <c r="G81" t="s">
        <v>47</v>
      </c>
      <c r="H81">
        <v>463</v>
      </c>
    </row>
    <row r="82" spans="1:8">
      <c r="A82" t="s">
        <v>70</v>
      </c>
      <c r="B82" t="s">
        <v>20</v>
      </c>
      <c r="C82" t="s">
        <v>112</v>
      </c>
      <c r="D82" t="s">
        <v>116</v>
      </c>
      <c r="E82">
        <v>103</v>
      </c>
      <c r="F82" s="2">
        <f>E82/H82</f>
        <v>0.16586151368760063</v>
      </c>
      <c r="G82" t="s">
        <v>117</v>
      </c>
      <c r="H82">
        <v>621</v>
      </c>
    </row>
    <row r="83" spans="1:8">
      <c r="A83" t="s">
        <v>70</v>
      </c>
      <c r="B83" t="s">
        <v>20</v>
      </c>
      <c r="C83" t="s">
        <v>101</v>
      </c>
      <c r="D83" t="s">
        <v>116</v>
      </c>
      <c r="E83">
        <v>94</v>
      </c>
      <c r="F83" s="2">
        <f>E83/H83</f>
        <v>0.16206896551724137</v>
      </c>
      <c r="G83" t="s">
        <v>49</v>
      </c>
      <c r="H83">
        <v>580</v>
      </c>
    </row>
    <row r="84" spans="1:8">
      <c r="A84" t="s">
        <v>70</v>
      </c>
      <c r="B84" t="s">
        <v>20</v>
      </c>
      <c r="C84" t="s">
        <v>102</v>
      </c>
      <c r="D84" t="s">
        <v>116</v>
      </c>
      <c r="E84">
        <v>40</v>
      </c>
      <c r="F84" s="2">
        <f>E84/H84</f>
        <v>0.1095890410958904</v>
      </c>
      <c r="G84" t="s">
        <v>48</v>
      </c>
      <c r="H84">
        <v>365</v>
      </c>
    </row>
    <row r="85" spans="1:8">
      <c r="A85" t="s">
        <v>70</v>
      </c>
      <c r="B85" t="s">
        <v>20</v>
      </c>
      <c r="C85" t="s">
        <v>103</v>
      </c>
      <c r="D85" t="s">
        <v>116</v>
      </c>
      <c r="E85">
        <v>13</v>
      </c>
      <c r="F85" s="2">
        <f>E85/H85</f>
        <v>0.0783132530120482</v>
      </c>
      <c r="G85" t="s">
        <v>47</v>
      </c>
      <c r="H85">
        <v>166</v>
      </c>
    </row>
    <row r="86" spans="1:8">
      <c r="A86" t="s">
        <v>71</v>
      </c>
      <c r="B86" t="s">
        <v>21</v>
      </c>
      <c r="C86" t="s">
        <v>112</v>
      </c>
      <c r="D86" t="s">
        <v>116</v>
      </c>
      <c r="E86">
        <v>163</v>
      </c>
      <c r="F86" s="2">
        <f>E86/H86</f>
        <v>0.15764023210831721</v>
      </c>
      <c r="G86" t="s">
        <v>117</v>
      </c>
      <c r="H86">
        <v>1034</v>
      </c>
    </row>
    <row r="87" spans="1:8">
      <c r="A87" t="s">
        <v>71</v>
      </c>
      <c r="B87" t="s">
        <v>21</v>
      </c>
      <c r="C87" t="s">
        <v>101</v>
      </c>
      <c r="D87" t="s">
        <v>116</v>
      </c>
      <c r="E87">
        <v>80</v>
      </c>
      <c r="F87" s="2">
        <f>E87/H87</f>
        <v>0.11799410029498525</v>
      </c>
      <c r="G87" t="s">
        <v>49</v>
      </c>
      <c r="H87">
        <v>678</v>
      </c>
    </row>
    <row r="88" spans="1:8">
      <c r="A88" t="s">
        <v>71</v>
      </c>
      <c r="B88" t="s">
        <v>21</v>
      </c>
      <c r="C88" t="s">
        <v>102</v>
      </c>
      <c r="D88" t="s">
        <v>116</v>
      </c>
      <c r="E88">
        <v>32</v>
      </c>
      <c r="F88" s="2">
        <f>E88/H88</f>
        <v>0.09696969696969697</v>
      </c>
      <c r="G88" t="s">
        <v>48</v>
      </c>
      <c r="H88">
        <v>330</v>
      </c>
    </row>
    <row r="89" spans="1:8">
      <c r="A89" t="s">
        <v>71</v>
      </c>
      <c r="B89" t="s">
        <v>21</v>
      </c>
      <c r="C89" t="s">
        <v>103</v>
      </c>
      <c r="D89" t="s">
        <v>116</v>
      </c>
      <c r="E89">
        <v>4</v>
      </c>
      <c r="F89" s="2">
        <f>E89/H89</f>
        <v>0.032258064516129031</v>
      </c>
      <c r="G89" t="s">
        <v>47</v>
      </c>
      <c r="H89">
        <v>124</v>
      </c>
    </row>
    <row r="90" spans="1:8">
      <c r="A90" t="s">
        <v>72</v>
      </c>
      <c r="B90" t="s">
        <v>22</v>
      </c>
      <c r="C90" t="s">
        <v>112</v>
      </c>
      <c r="D90" t="s">
        <v>116</v>
      </c>
      <c r="E90">
        <v>114</v>
      </c>
      <c r="F90" s="2">
        <f>E90/H90</f>
        <v>0.17404580152671756</v>
      </c>
      <c r="G90" t="s">
        <v>117</v>
      </c>
      <c r="H90">
        <v>655</v>
      </c>
    </row>
    <row r="91" spans="1:8">
      <c r="A91" t="s">
        <v>72</v>
      </c>
      <c r="B91" t="s">
        <v>22</v>
      </c>
      <c r="C91" t="s">
        <v>101</v>
      </c>
      <c r="D91" t="s">
        <v>116</v>
      </c>
      <c r="E91">
        <v>60</v>
      </c>
      <c r="F91" s="2">
        <f>E91/H91</f>
        <v>0.13452914798206278</v>
      </c>
      <c r="G91" t="s">
        <v>49</v>
      </c>
      <c r="H91">
        <v>446</v>
      </c>
    </row>
    <row r="92" spans="1:8">
      <c r="A92" t="s">
        <v>72</v>
      </c>
      <c r="B92" t="s">
        <v>22</v>
      </c>
      <c r="C92" t="s">
        <v>102</v>
      </c>
      <c r="D92" t="s">
        <v>116</v>
      </c>
      <c r="E92">
        <v>23</v>
      </c>
      <c r="F92" s="2">
        <f>E92/H92</f>
        <v>0.10267857142857142</v>
      </c>
      <c r="G92" t="s">
        <v>48</v>
      </c>
      <c r="H92">
        <v>224</v>
      </c>
    </row>
    <row r="93" spans="1:8">
      <c r="A93" t="s">
        <v>72</v>
      </c>
      <c r="B93" t="s">
        <v>22</v>
      </c>
      <c r="C93" t="s">
        <v>103</v>
      </c>
      <c r="D93" t="s">
        <v>116</v>
      </c>
      <c r="E93">
        <v>0</v>
      </c>
      <c r="F93" s="2">
        <f>E93/H93</f>
        <v>0</v>
      </c>
      <c r="G93" t="s">
        <v>47</v>
      </c>
      <c r="H93">
        <v>67</v>
      </c>
    </row>
    <row r="94" spans="1:8">
      <c r="A94" t="s">
        <v>73</v>
      </c>
      <c r="B94" t="s">
        <v>23</v>
      </c>
      <c r="C94" t="s">
        <v>112</v>
      </c>
      <c r="D94" t="s">
        <v>116</v>
      </c>
      <c r="E94">
        <v>165</v>
      </c>
      <c r="F94" s="2">
        <f>E94/H94</f>
        <v>0.20939086294416243</v>
      </c>
      <c r="G94" t="s">
        <v>117</v>
      </c>
      <c r="H94">
        <v>788</v>
      </c>
    </row>
    <row r="95" spans="1:8">
      <c r="A95" t="s">
        <v>73</v>
      </c>
      <c r="B95" t="s">
        <v>23</v>
      </c>
      <c r="C95" t="s">
        <v>101</v>
      </c>
      <c r="D95" t="s">
        <v>116</v>
      </c>
      <c r="E95">
        <v>108</v>
      </c>
      <c r="F95" s="2">
        <f>E95/H95</f>
        <v>0.12286689419795221</v>
      </c>
      <c r="G95" t="s">
        <v>49</v>
      </c>
      <c r="H95">
        <v>879</v>
      </c>
    </row>
    <row r="96" spans="1:8">
      <c r="A96" t="s">
        <v>73</v>
      </c>
      <c r="B96" t="s">
        <v>23</v>
      </c>
      <c r="C96" t="s">
        <v>102</v>
      </c>
      <c r="D96" t="s">
        <v>116</v>
      </c>
      <c r="E96">
        <v>67</v>
      </c>
      <c r="F96" s="2">
        <f>E96/H96</f>
        <v>0.11795774647887323</v>
      </c>
      <c r="G96" t="s">
        <v>48</v>
      </c>
      <c r="H96">
        <v>568</v>
      </c>
    </row>
    <row r="97" spans="1:8">
      <c r="A97" t="s">
        <v>73</v>
      </c>
      <c r="B97" t="s">
        <v>23</v>
      </c>
      <c r="C97" t="s">
        <v>103</v>
      </c>
      <c r="D97" t="s">
        <v>116</v>
      </c>
      <c r="E97">
        <v>19</v>
      </c>
      <c r="F97" s="2">
        <f>E97/H97</f>
        <v>0.091346153846153841</v>
      </c>
      <c r="G97" t="s">
        <v>47</v>
      </c>
      <c r="H97">
        <v>208</v>
      </c>
    </row>
    <row r="98" spans="1:8">
      <c r="A98" t="s">
        <v>74</v>
      </c>
      <c r="B98" t="s">
        <v>24</v>
      </c>
      <c r="C98" t="s">
        <v>112</v>
      </c>
      <c r="D98" t="s">
        <v>116</v>
      </c>
      <c r="E98">
        <v>142</v>
      </c>
      <c r="F98" s="2">
        <f>E98/H98</f>
        <v>0.16416184971098266</v>
      </c>
      <c r="G98" t="s">
        <v>117</v>
      </c>
      <c r="H98">
        <v>865</v>
      </c>
    </row>
    <row r="99" spans="1:8">
      <c r="A99" t="s">
        <v>74</v>
      </c>
      <c r="B99" t="s">
        <v>24</v>
      </c>
      <c r="C99" t="s">
        <v>101</v>
      </c>
      <c r="D99" t="s">
        <v>116</v>
      </c>
      <c r="E99">
        <v>73</v>
      </c>
      <c r="F99" s="2">
        <f>E99/H99</f>
        <v>0.11424100156494522</v>
      </c>
      <c r="G99" t="s">
        <v>49</v>
      </c>
      <c r="H99">
        <v>639</v>
      </c>
    </row>
    <row r="100" spans="1:8">
      <c r="A100" t="s">
        <v>74</v>
      </c>
      <c r="B100" t="s">
        <v>24</v>
      </c>
      <c r="C100" t="s">
        <v>102</v>
      </c>
      <c r="D100" t="s">
        <v>116</v>
      </c>
      <c r="E100">
        <v>31</v>
      </c>
      <c r="F100" s="2">
        <f>E100/H100</f>
        <v>0.091715976331360943</v>
      </c>
      <c r="G100" t="s">
        <v>48</v>
      </c>
      <c r="H100">
        <v>338</v>
      </c>
    </row>
    <row r="101" spans="1:8">
      <c r="A101" t="s">
        <v>74</v>
      </c>
      <c r="B101" t="s">
        <v>24</v>
      </c>
      <c r="C101" t="s">
        <v>103</v>
      </c>
      <c r="D101" t="s">
        <v>116</v>
      </c>
      <c r="E101">
        <v>10</v>
      </c>
      <c r="F101" s="2">
        <f>E101/H101</f>
        <v>0.091743119266055051</v>
      </c>
      <c r="G101" t="s">
        <v>47</v>
      </c>
      <c r="H101">
        <v>109</v>
      </c>
    </row>
    <row r="102" spans="1:8">
      <c r="A102" t="s">
        <v>75</v>
      </c>
      <c r="B102" t="s">
        <v>25</v>
      </c>
      <c r="C102" t="s">
        <v>112</v>
      </c>
      <c r="D102" t="s">
        <v>116</v>
      </c>
      <c r="E102">
        <v>175</v>
      </c>
      <c r="F102" s="2">
        <f>E102/H102</f>
        <v>0.1997716894977169</v>
      </c>
      <c r="G102" t="s">
        <v>117</v>
      </c>
      <c r="H102">
        <v>876</v>
      </c>
    </row>
    <row r="103" spans="1:8">
      <c r="A103" t="s">
        <v>75</v>
      </c>
      <c r="B103" t="s">
        <v>25</v>
      </c>
      <c r="C103" t="s">
        <v>101</v>
      </c>
      <c r="D103" t="s">
        <v>116</v>
      </c>
      <c r="E103">
        <v>85</v>
      </c>
      <c r="F103" s="2">
        <f>E103/H103</f>
        <v>0.10303030303030303</v>
      </c>
      <c r="G103" t="s">
        <v>49</v>
      </c>
      <c r="H103">
        <v>825</v>
      </c>
    </row>
    <row r="104" spans="1:8">
      <c r="A104" t="s">
        <v>75</v>
      </c>
      <c r="B104" t="s">
        <v>25</v>
      </c>
      <c r="C104" t="s">
        <v>102</v>
      </c>
      <c r="D104" t="s">
        <v>116</v>
      </c>
      <c r="E104">
        <v>47</v>
      </c>
      <c r="F104" s="2">
        <f>E104/H104</f>
        <v>0.097308488612836433</v>
      </c>
      <c r="G104" t="s">
        <v>48</v>
      </c>
      <c r="H104">
        <v>483</v>
      </c>
    </row>
    <row r="105" spans="1:8">
      <c r="A105" t="s">
        <v>75</v>
      </c>
      <c r="B105" t="s">
        <v>25</v>
      </c>
      <c r="C105" t="s">
        <v>103</v>
      </c>
      <c r="D105" t="s">
        <v>116</v>
      </c>
      <c r="E105">
        <v>13</v>
      </c>
      <c r="F105" s="2">
        <f>E105/H105</f>
        <v>0.078787878787878782</v>
      </c>
      <c r="G105" t="s">
        <v>47</v>
      </c>
      <c r="H105">
        <v>165</v>
      </c>
    </row>
    <row r="106" spans="1:8">
      <c r="A106" t="s">
        <v>76</v>
      </c>
      <c r="B106" t="s">
        <v>26</v>
      </c>
      <c r="C106" t="s">
        <v>112</v>
      </c>
      <c r="D106" t="s">
        <v>116</v>
      </c>
      <c r="E106">
        <v>164</v>
      </c>
      <c r="F106" s="2">
        <f>E106/H106</f>
        <v>0.20998719590268886</v>
      </c>
      <c r="G106" t="s">
        <v>117</v>
      </c>
      <c r="H106">
        <v>781</v>
      </c>
    </row>
    <row r="107" spans="1:8">
      <c r="A107" t="s">
        <v>76</v>
      </c>
      <c r="B107" t="s">
        <v>26</v>
      </c>
      <c r="C107" t="s">
        <v>101</v>
      </c>
      <c r="D107" t="s">
        <v>116</v>
      </c>
      <c r="E107">
        <v>104</v>
      </c>
      <c r="F107" s="2">
        <f>E107/H107</f>
        <v>0.13197969543147209</v>
      </c>
      <c r="G107" t="s">
        <v>49</v>
      </c>
      <c r="H107">
        <v>788</v>
      </c>
    </row>
    <row r="108" spans="1:8">
      <c r="A108" t="s">
        <v>76</v>
      </c>
      <c r="B108" t="s">
        <v>26</v>
      </c>
      <c r="C108" t="s">
        <v>102</v>
      </c>
      <c r="D108" t="s">
        <v>116</v>
      </c>
      <c r="E108">
        <v>65</v>
      </c>
      <c r="F108" s="2">
        <f>E108/H108</f>
        <v>0.13104838709677419</v>
      </c>
      <c r="G108" t="s">
        <v>48</v>
      </c>
      <c r="H108">
        <v>496</v>
      </c>
    </row>
    <row r="109" spans="1:8">
      <c r="A109" t="s">
        <v>76</v>
      </c>
      <c r="B109" t="s">
        <v>26</v>
      </c>
      <c r="C109" t="s">
        <v>103</v>
      </c>
      <c r="D109" t="s">
        <v>116</v>
      </c>
      <c r="E109">
        <v>16</v>
      </c>
      <c r="F109" s="2">
        <f>E109/H109</f>
        <v>0.066115702479338845</v>
      </c>
      <c r="G109" t="s">
        <v>47</v>
      </c>
      <c r="H109">
        <v>242</v>
      </c>
    </row>
    <row r="110" spans="1:8">
      <c r="A110" t="s">
        <v>77</v>
      </c>
      <c r="B110" t="s">
        <v>27</v>
      </c>
      <c r="C110" t="s">
        <v>112</v>
      </c>
      <c r="D110" t="s">
        <v>116</v>
      </c>
      <c r="E110">
        <v>122</v>
      </c>
      <c r="F110" s="2">
        <f>E110/H110</f>
        <v>0.16643929058663029</v>
      </c>
      <c r="G110" t="s">
        <v>117</v>
      </c>
      <c r="H110">
        <v>733</v>
      </c>
    </row>
    <row r="111" spans="1:8">
      <c r="A111" t="s">
        <v>77</v>
      </c>
      <c r="B111" t="s">
        <v>27</v>
      </c>
      <c r="C111" t="s">
        <v>101</v>
      </c>
      <c r="D111" t="s">
        <v>116</v>
      </c>
      <c r="E111">
        <v>77</v>
      </c>
      <c r="F111" s="2">
        <f>E111/H111</f>
        <v>0.10504774897680765</v>
      </c>
      <c r="G111" t="s">
        <v>49</v>
      </c>
      <c r="H111">
        <v>733</v>
      </c>
    </row>
    <row r="112" spans="1:8">
      <c r="A112" t="s">
        <v>77</v>
      </c>
      <c r="B112" t="s">
        <v>27</v>
      </c>
      <c r="C112" t="s">
        <v>102</v>
      </c>
      <c r="D112" t="s">
        <v>116</v>
      </c>
      <c r="E112">
        <v>45</v>
      </c>
      <c r="F112" s="2">
        <f>E112/H112</f>
        <v>0.1079136690647482</v>
      </c>
      <c r="G112" t="s">
        <v>48</v>
      </c>
      <c r="H112">
        <v>417</v>
      </c>
    </row>
    <row r="113" spans="1:8">
      <c r="A113" t="s">
        <v>77</v>
      </c>
      <c r="B113" t="s">
        <v>27</v>
      </c>
      <c r="C113" t="s">
        <v>103</v>
      </c>
      <c r="D113" t="s">
        <v>116</v>
      </c>
      <c r="E113">
        <v>11</v>
      </c>
      <c r="F113" s="2">
        <f>E113/H113</f>
        <v>0.046025104602510462</v>
      </c>
      <c r="G113" t="s">
        <v>47</v>
      </c>
      <c r="H113">
        <v>239</v>
      </c>
    </row>
    <row r="114" spans="1:8">
      <c r="A114" t="s">
        <v>78</v>
      </c>
      <c r="B114" t="s">
        <v>28</v>
      </c>
      <c r="C114" t="s">
        <v>112</v>
      </c>
      <c r="D114" t="s">
        <v>116</v>
      </c>
      <c r="E114">
        <v>157</v>
      </c>
      <c r="F114" s="2">
        <f>E114/H114</f>
        <v>0.1766029246344207</v>
      </c>
      <c r="G114" t="s">
        <v>117</v>
      </c>
      <c r="H114">
        <v>889</v>
      </c>
    </row>
    <row r="115" spans="1:8">
      <c r="A115" t="s">
        <v>78</v>
      </c>
      <c r="B115" t="s">
        <v>28</v>
      </c>
      <c r="C115" t="s">
        <v>101</v>
      </c>
      <c r="D115" t="s">
        <v>116</v>
      </c>
      <c r="E115">
        <v>110</v>
      </c>
      <c r="F115" s="2">
        <f>E115/H115</f>
        <v>0.1544943820224719</v>
      </c>
      <c r="G115" t="s">
        <v>49</v>
      </c>
      <c r="H115">
        <v>712</v>
      </c>
    </row>
    <row r="116" spans="1:8">
      <c r="A116" t="s">
        <v>78</v>
      </c>
      <c r="B116" t="s">
        <v>28</v>
      </c>
      <c r="C116" t="s">
        <v>102</v>
      </c>
      <c r="D116" t="s">
        <v>116</v>
      </c>
      <c r="E116">
        <v>63</v>
      </c>
      <c r="F116" s="2">
        <f>E116/H116</f>
        <v>0.13785557986870897</v>
      </c>
      <c r="G116" t="s">
        <v>48</v>
      </c>
      <c r="H116">
        <v>457</v>
      </c>
    </row>
    <row r="117" spans="1:8">
      <c r="A117" t="s">
        <v>78</v>
      </c>
      <c r="B117" t="s">
        <v>28</v>
      </c>
      <c r="C117" t="s">
        <v>103</v>
      </c>
      <c r="D117" t="s">
        <v>116</v>
      </c>
      <c r="E117">
        <v>13</v>
      </c>
      <c r="F117" s="2">
        <f>E117/H117</f>
        <v>0.077380952380952384</v>
      </c>
      <c r="G117" t="s">
        <v>47</v>
      </c>
      <c r="H117">
        <v>168</v>
      </c>
    </row>
    <row r="118" spans="1:8">
      <c r="A118" t="s">
        <v>79</v>
      </c>
      <c r="B118" t="s">
        <v>29</v>
      </c>
      <c r="C118" t="s">
        <v>112</v>
      </c>
      <c r="D118" t="s">
        <v>116</v>
      </c>
      <c r="E118">
        <v>267</v>
      </c>
      <c r="F118" s="2">
        <f>E118/H118</f>
        <v>0.177762982689747</v>
      </c>
      <c r="G118" t="s">
        <v>117</v>
      </c>
      <c r="H118">
        <v>1502</v>
      </c>
    </row>
    <row r="119" spans="1:8">
      <c r="A119" t="s">
        <v>79</v>
      </c>
      <c r="B119" t="s">
        <v>29</v>
      </c>
      <c r="C119" t="s">
        <v>101</v>
      </c>
      <c r="D119" t="s">
        <v>116</v>
      </c>
      <c r="E119">
        <v>131</v>
      </c>
      <c r="F119" s="2">
        <f>E119/H119</f>
        <v>0.11501316944688324</v>
      </c>
      <c r="G119" t="s">
        <v>49</v>
      </c>
      <c r="H119">
        <v>1139</v>
      </c>
    </row>
    <row r="120" spans="1:8">
      <c r="A120" t="s">
        <v>79</v>
      </c>
      <c r="B120" t="s">
        <v>29</v>
      </c>
      <c r="C120" t="s">
        <v>102</v>
      </c>
      <c r="D120" t="s">
        <v>116</v>
      </c>
      <c r="E120">
        <v>63</v>
      </c>
      <c r="F120" s="2">
        <f>E120/H120</f>
        <v>0.088359046283309955</v>
      </c>
      <c r="G120" t="s">
        <v>48</v>
      </c>
      <c r="H120">
        <v>713</v>
      </c>
    </row>
    <row r="121" spans="1:8">
      <c r="A121" t="s">
        <v>79</v>
      </c>
      <c r="B121" t="s">
        <v>29</v>
      </c>
      <c r="C121" t="s">
        <v>103</v>
      </c>
      <c r="D121" t="s">
        <v>116</v>
      </c>
      <c r="E121">
        <v>19</v>
      </c>
      <c r="F121" s="2">
        <f>E121/H121</f>
        <v>0.068592057761732855</v>
      </c>
      <c r="G121" t="s">
        <v>47</v>
      </c>
      <c r="H121">
        <v>277</v>
      </c>
    </row>
    <row r="122" spans="1:8">
      <c r="A122" t="s">
        <v>80</v>
      </c>
      <c r="B122" t="s">
        <v>30</v>
      </c>
      <c r="C122" t="s">
        <v>112</v>
      </c>
      <c r="D122" t="s">
        <v>116</v>
      </c>
      <c r="E122">
        <v>130</v>
      </c>
      <c r="F122" s="2">
        <f>E122/H122</f>
        <v>0.15950920245398773</v>
      </c>
      <c r="G122" t="s">
        <v>117</v>
      </c>
      <c r="H122">
        <v>815</v>
      </c>
    </row>
    <row r="123" spans="1:8">
      <c r="A123" t="s">
        <v>80</v>
      </c>
      <c r="B123" t="s">
        <v>30</v>
      </c>
      <c r="C123" t="s">
        <v>101</v>
      </c>
      <c r="D123" t="s">
        <v>116</v>
      </c>
      <c r="E123">
        <v>75</v>
      </c>
      <c r="F123" s="2">
        <f>E123/H123</f>
        <v>0.10148849797023005</v>
      </c>
      <c r="G123" t="s">
        <v>49</v>
      </c>
      <c r="H123">
        <v>739</v>
      </c>
    </row>
    <row r="124" spans="1:8">
      <c r="A124" t="s">
        <v>80</v>
      </c>
      <c r="B124" t="s">
        <v>30</v>
      </c>
      <c r="C124" t="s">
        <v>102</v>
      </c>
      <c r="D124" t="s">
        <v>116</v>
      </c>
      <c r="E124">
        <v>56</v>
      </c>
      <c r="F124" s="2">
        <f>E124/H124</f>
        <v>0.10666666666666667</v>
      </c>
      <c r="G124" t="s">
        <v>48</v>
      </c>
      <c r="H124">
        <v>525</v>
      </c>
    </row>
    <row r="125" spans="1:8">
      <c r="A125" t="s">
        <v>80</v>
      </c>
      <c r="B125" t="s">
        <v>30</v>
      </c>
      <c r="C125" t="s">
        <v>103</v>
      </c>
      <c r="D125" t="s">
        <v>116</v>
      </c>
      <c r="E125">
        <v>14</v>
      </c>
      <c r="F125" s="2">
        <f>E125/H125</f>
        <v>0.084848484848484854</v>
      </c>
      <c r="G125" t="s">
        <v>47</v>
      </c>
      <c r="H125">
        <v>165</v>
      </c>
    </row>
    <row r="126" spans="1:8">
      <c r="A126" t="s">
        <v>81</v>
      </c>
      <c r="B126" t="s">
        <v>31</v>
      </c>
      <c r="C126" t="s">
        <v>112</v>
      </c>
      <c r="D126" t="s">
        <v>116</v>
      </c>
      <c r="E126">
        <v>245</v>
      </c>
      <c r="F126" s="2">
        <f>E126/H126</f>
        <v>0.18134715025906736</v>
      </c>
      <c r="G126" t="s">
        <v>117</v>
      </c>
      <c r="H126">
        <v>1351</v>
      </c>
    </row>
    <row r="127" spans="1:8">
      <c r="A127" t="s">
        <v>81</v>
      </c>
      <c r="B127" t="s">
        <v>31</v>
      </c>
      <c r="C127" t="s">
        <v>101</v>
      </c>
      <c r="D127" t="s">
        <v>116</v>
      </c>
      <c r="E127">
        <v>144</v>
      </c>
      <c r="F127" s="2">
        <f>E127/H127</f>
        <v>0.11000763941940413</v>
      </c>
      <c r="G127" t="s">
        <v>49</v>
      </c>
      <c r="H127">
        <v>1309</v>
      </c>
    </row>
    <row r="128" spans="1:8">
      <c r="A128" t="s">
        <v>81</v>
      </c>
      <c r="B128" t="s">
        <v>31</v>
      </c>
      <c r="C128" t="s">
        <v>102</v>
      </c>
      <c r="D128" t="s">
        <v>116</v>
      </c>
      <c r="E128">
        <v>90</v>
      </c>
      <c r="F128" s="2">
        <f>E128/H128</f>
        <v>0.098468271334792121</v>
      </c>
      <c r="G128" t="s">
        <v>48</v>
      </c>
      <c r="H128">
        <v>914</v>
      </c>
    </row>
    <row r="129" spans="1:8">
      <c r="A129" t="s">
        <v>81</v>
      </c>
      <c r="B129" t="s">
        <v>31</v>
      </c>
      <c r="C129" t="s">
        <v>103</v>
      </c>
      <c r="D129" t="s">
        <v>116</v>
      </c>
      <c r="E129">
        <v>31</v>
      </c>
      <c r="F129" s="2">
        <f>E129/H129</f>
        <v>0.08882521489971347</v>
      </c>
      <c r="G129" t="s">
        <v>47</v>
      </c>
      <c r="H129">
        <v>349</v>
      </c>
    </row>
    <row r="130" spans="1:8">
      <c r="A130" t="s">
        <v>82</v>
      </c>
      <c r="B130" t="s">
        <v>32</v>
      </c>
      <c r="C130" t="s">
        <v>112</v>
      </c>
      <c r="D130" t="s">
        <v>116</v>
      </c>
      <c r="E130">
        <v>136</v>
      </c>
      <c r="F130" s="2">
        <f>E130/H130</f>
        <v>0.17662337662337663</v>
      </c>
      <c r="G130" t="s">
        <v>117</v>
      </c>
      <c r="H130">
        <v>770</v>
      </c>
    </row>
    <row r="131" spans="1:8">
      <c r="A131" t="s">
        <v>82</v>
      </c>
      <c r="B131" t="s">
        <v>32</v>
      </c>
      <c r="C131" t="s">
        <v>101</v>
      </c>
      <c r="D131" t="s">
        <v>116</v>
      </c>
      <c r="E131">
        <v>92</v>
      </c>
      <c r="F131" s="2">
        <f>E131/H131</f>
        <v>0.13031161473087818</v>
      </c>
      <c r="G131" t="s">
        <v>49</v>
      </c>
      <c r="H131">
        <v>706</v>
      </c>
    </row>
    <row r="132" spans="1:8">
      <c r="A132" t="s">
        <v>82</v>
      </c>
      <c r="B132" t="s">
        <v>32</v>
      </c>
      <c r="C132" t="s">
        <v>102</v>
      </c>
      <c r="D132" t="s">
        <v>116</v>
      </c>
      <c r="E132">
        <v>43</v>
      </c>
      <c r="F132" s="2">
        <f>E132/H132</f>
        <v>0.086</v>
      </c>
      <c r="G132" t="s">
        <v>48</v>
      </c>
      <c r="H132">
        <v>500</v>
      </c>
    </row>
    <row r="133" spans="1:8">
      <c r="A133" t="s">
        <v>82</v>
      </c>
      <c r="B133" t="s">
        <v>32</v>
      </c>
      <c r="C133" t="s">
        <v>103</v>
      </c>
      <c r="D133" t="s">
        <v>116</v>
      </c>
      <c r="E133">
        <v>13</v>
      </c>
      <c r="F133" s="2">
        <f>E133/H133</f>
        <v>0.064356435643564358</v>
      </c>
      <c r="G133" t="s">
        <v>47</v>
      </c>
      <c r="H133">
        <v>202</v>
      </c>
    </row>
    <row r="134" spans="1:8">
      <c r="A134" t="s">
        <v>83</v>
      </c>
      <c r="B134" t="s">
        <v>33</v>
      </c>
      <c r="C134" t="s">
        <v>112</v>
      </c>
      <c r="D134" t="s">
        <v>116</v>
      </c>
      <c r="E134">
        <v>219</v>
      </c>
      <c r="F134" s="2">
        <f>E134/H134</f>
        <v>0.18144159072079535</v>
      </c>
      <c r="G134" t="s">
        <v>117</v>
      </c>
      <c r="H134">
        <v>1207</v>
      </c>
    </row>
    <row r="135" spans="1:8">
      <c r="A135" t="s">
        <v>83</v>
      </c>
      <c r="B135" t="s">
        <v>33</v>
      </c>
      <c r="C135" t="s">
        <v>101</v>
      </c>
      <c r="D135" t="s">
        <v>116</v>
      </c>
      <c r="E135">
        <v>116</v>
      </c>
      <c r="F135" s="2">
        <f>E135/H135</f>
        <v>0.11306042884990253</v>
      </c>
      <c r="G135" t="s">
        <v>49</v>
      </c>
      <c r="H135">
        <v>1026</v>
      </c>
    </row>
    <row r="136" spans="1:8">
      <c r="A136" t="s">
        <v>83</v>
      </c>
      <c r="B136" t="s">
        <v>33</v>
      </c>
      <c r="C136" t="s">
        <v>102</v>
      </c>
      <c r="D136" t="s">
        <v>116</v>
      </c>
      <c r="E136">
        <v>79</v>
      </c>
      <c r="F136" s="2">
        <f>E136/H136</f>
        <v>0.10866574965612105</v>
      </c>
      <c r="G136" t="s">
        <v>48</v>
      </c>
      <c r="H136">
        <v>727</v>
      </c>
    </row>
    <row r="137" spans="1:8">
      <c r="A137" t="s">
        <v>83</v>
      </c>
      <c r="B137" t="s">
        <v>33</v>
      </c>
      <c r="C137" t="s">
        <v>103</v>
      </c>
      <c r="D137" t="s">
        <v>116</v>
      </c>
      <c r="E137">
        <v>21</v>
      </c>
      <c r="F137" s="2">
        <f>E137/H137</f>
        <v>0.052896725440806043</v>
      </c>
      <c r="G137" t="s">
        <v>47</v>
      </c>
      <c r="H137">
        <v>397</v>
      </c>
    </row>
    <row r="138" spans="1:8">
      <c r="A138" t="s">
        <v>84</v>
      </c>
      <c r="B138" t="s">
        <v>34</v>
      </c>
      <c r="C138" t="s">
        <v>112</v>
      </c>
      <c r="D138" t="s">
        <v>116</v>
      </c>
      <c r="E138">
        <v>418</v>
      </c>
      <c r="F138" s="2">
        <f>E138/H138</f>
        <v>0.18528368794326242</v>
      </c>
      <c r="G138" t="s">
        <v>117</v>
      </c>
      <c r="H138">
        <v>2256</v>
      </c>
    </row>
    <row r="139" spans="1:8">
      <c r="A139" t="s">
        <v>84</v>
      </c>
      <c r="B139" t="s">
        <v>34</v>
      </c>
      <c r="C139" t="s">
        <v>101</v>
      </c>
      <c r="D139" t="s">
        <v>116</v>
      </c>
      <c r="E139">
        <v>246</v>
      </c>
      <c r="F139" s="2">
        <f>E139/H139</f>
        <v>0.11675367821547224</v>
      </c>
      <c r="G139" t="s">
        <v>49</v>
      </c>
      <c r="H139">
        <v>2107</v>
      </c>
    </row>
    <row r="140" spans="1:8">
      <c r="A140" t="s">
        <v>84</v>
      </c>
      <c r="B140" t="s">
        <v>34</v>
      </c>
      <c r="C140" t="s">
        <v>102</v>
      </c>
      <c r="D140" t="s">
        <v>116</v>
      </c>
      <c r="E140">
        <v>146</v>
      </c>
      <c r="F140" s="2">
        <f>E140/H140</f>
        <v>0.11010558069381599</v>
      </c>
      <c r="G140" t="s">
        <v>48</v>
      </c>
      <c r="H140">
        <v>1326</v>
      </c>
    </row>
    <row r="141" spans="1:8">
      <c r="A141" t="s">
        <v>84</v>
      </c>
      <c r="B141" t="s">
        <v>34</v>
      </c>
      <c r="C141" t="s">
        <v>103</v>
      </c>
      <c r="D141" t="s">
        <v>116</v>
      </c>
      <c r="E141">
        <v>41</v>
      </c>
      <c r="F141" s="2">
        <f>E141/H141</f>
        <v>0.085239085239085244</v>
      </c>
      <c r="G141" t="s">
        <v>47</v>
      </c>
      <c r="H141">
        <v>481</v>
      </c>
    </row>
    <row r="142" spans="1:8">
      <c r="A142" t="s">
        <v>85</v>
      </c>
      <c r="B142" t="s">
        <v>35</v>
      </c>
      <c r="C142" t="s">
        <v>112</v>
      </c>
      <c r="D142" t="s">
        <v>116</v>
      </c>
      <c r="E142">
        <v>74</v>
      </c>
      <c r="F142" s="2">
        <f>E142/H142</f>
        <v>0.12937062937062938</v>
      </c>
      <c r="G142" t="s">
        <v>117</v>
      </c>
      <c r="H142">
        <v>572</v>
      </c>
    </row>
    <row r="143" spans="1:8">
      <c r="A143" t="s">
        <v>85</v>
      </c>
      <c r="B143" t="s">
        <v>35</v>
      </c>
      <c r="C143" t="s">
        <v>101</v>
      </c>
      <c r="D143" t="s">
        <v>116</v>
      </c>
      <c r="E143">
        <v>39</v>
      </c>
      <c r="F143" s="2">
        <f>E143/H143</f>
        <v>0.10893854748603352</v>
      </c>
      <c r="G143" t="s">
        <v>49</v>
      </c>
      <c r="H143">
        <v>358</v>
      </c>
    </row>
    <row r="144" spans="1:8">
      <c r="A144" t="s">
        <v>85</v>
      </c>
      <c r="B144" t="s">
        <v>35</v>
      </c>
      <c r="C144" t="s">
        <v>102</v>
      </c>
      <c r="D144" t="s">
        <v>116</v>
      </c>
      <c r="E144">
        <v>17</v>
      </c>
      <c r="F144" s="2">
        <f>E144/H144</f>
        <v>0.083333333333333329</v>
      </c>
      <c r="G144" t="s">
        <v>48</v>
      </c>
      <c r="H144">
        <v>204</v>
      </c>
    </row>
    <row r="145" spans="1:8">
      <c r="A145" t="s">
        <v>85</v>
      </c>
      <c r="B145" t="s">
        <v>35</v>
      </c>
      <c r="C145" t="s">
        <v>103</v>
      </c>
      <c r="D145" t="s">
        <v>116</v>
      </c>
      <c r="E145">
        <v>3</v>
      </c>
      <c r="F145" s="2">
        <f>E145/H145</f>
        <v>0.048387096774193547</v>
      </c>
      <c r="G145" t="s">
        <v>47</v>
      </c>
      <c r="H145">
        <v>62</v>
      </c>
    </row>
    <row r="146" spans="1:8">
      <c r="A146" t="s">
        <v>86</v>
      </c>
      <c r="B146" t="s">
        <v>36</v>
      </c>
      <c r="C146" t="s">
        <v>112</v>
      </c>
      <c r="D146" t="s">
        <v>116</v>
      </c>
      <c r="E146">
        <v>111</v>
      </c>
      <c r="F146" s="2">
        <f>E146/H146</f>
        <v>0.16946564885496182</v>
      </c>
      <c r="G146" t="s">
        <v>117</v>
      </c>
      <c r="H146">
        <v>655</v>
      </c>
    </row>
    <row r="147" spans="1:8">
      <c r="A147" t="s">
        <v>86</v>
      </c>
      <c r="B147" t="s">
        <v>36</v>
      </c>
      <c r="C147" t="s">
        <v>101</v>
      </c>
      <c r="D147" t="s">
        <v>116</v>
      </c>
      <c r="E147">
        <v>65</v>
      </c>
      <c r="F147" s="2">
        <f>E147/H147</f>
        <v>0.13238289205702647</v>
      </c>
      <c r="G147" t="s">
        <v>49</v>
      </c>
      <c r="H147">
        <v>491</v>
      </c>
    </row>
    <row r="148" spans="1:8">
      <c r="A148" t="s">
        <v>86</v>
      </c>
      <c r="B148" t="s">
        <v>36</v>
      </c>
      <c r="C148" t="s">
        <v>102</v>
      </c>
      <c r="D148" t="s">
        <v>116</v>
      </c>
      <c r="E148">
        <v>34</v>
      </c>
      <c r="F148" s="2">
        <f>E148/H148</f>
        <v>0.1111111111111111</v>
      </c>
      <c r="G148" t="s">
        <v>48</v>
      </c>
      <c r="H148">
        <v>306</v>
      </c>
    </row>
    <row r="149" spans="1:8">
      <c r="A149" t="s">
        <v>86</v>
      </c>
      <c r="B149" t="s">
        <v>36</v>
      </c>
      <c r="C149" t="s">
        <v>103</v>
      </c>
      <c r="D149" t="s">
        <v>116</v>
      </c>
      <c r="E149">
        <v>11</v>
      </c>
      <c r="F149" s="2">
        <f>E149/H149</f>
        <v>0.098214285714285712</v>
      </c>
      <c r="G149" t="s">
        <v>47</v>
      </c>
      <c r="H149">
        <v>112</v>
      </c>
    </row>
    <row r="150" spans="1:8">
      <c r="A150" t="s">
        <v>87</v>
      </c>
      <c r="B150" t="s">
        <v>37</v>
      </c>
      <c r="C150" t="s">
        <v>112</v>
      </c>
      <c r="D150" t="s">
        <v>116</v>
      </c>
      <c r="E150">
        <v>148</v>
      </c>
      <c r="F150" s="2">
        <f>E150/H150</f>
        <v>0.17767106842737096</v>
      </c>
      <c r="G150" t="s">
        <v>117</v>
      </c>
      <c r="H150">
        <v>833</v>
      </c>
    </row>
    <row r="151" spans="1:8">
      <c r="A151" t="s">
        <v>87</v>
      </c>
      <c r="B151" t="s">
        <v>37</v>
      </c>
      <c r="C151" t="s">
        <v>101</v>
      </c>
      <c r="D151" t="s">
        <v>116</v>
      </c>
      <c r="E151">
        <v>64</v>
      </c>
      <c r="F151" s="2">
        <f>E151/H151</f>
        <v>0.11149825783972125</v>
      </c>
      <c r="G151" t="s">
        <v>49</v>
      </c>
      <c r="H151">
        <v>574</v>
      </c>
    </row>
    <row r="152" spans="1:8">
      <c r="A152" t="s">
        <v>87</v>
      </c>
      <c r="B152" t="s">
        <v>37</v>
      </c>
      <c r="C152" t="s">
        <v>102</v>
      </c>
      <c r="D152" t="s">
        <v>116</v>
      </c>
      <c r="E152">
        <v>45</v>
      </c>
      <c r="F152" s="2">
        <f>E152/H152</f>
        <v>0.11221945137157108</v>
      </c>
      <c r="G152" t="s">
        <v>48</v>
      </c>
      <c r="H152">
        <v>401</v>
      </c>
    </row>
    <row r="153" spans="1:8">
      <c r="A153" t="s">
        <v>87</v>
      </c>
      <c r="B153" t="s">
        <v>37</v>
      </c>
      <c r="C153" t="s">
        <v>103</v>
      </c>
      <c r="D153" t="s">
        <v>116</v>
      </c>
      <c r="E153">
        <v>14</v>
      </c>
      <c r="F153" s="2">
        <f>E153/H153</f>
        <v>0.070351758793969849</v>
      </c>
      <c r="G153" t="s">
        <v>47</v>
      </c>
      <c r="H153">
        <v>199</v>
      </c>
    </row>
    <row r="154" spans="1:8">
      <c r="A154" t="s">
        <v>88</v>
      </c>
      <c r="B154" t="s">
        <v>38</v>
      </c>
      <c r="C154" t="s">
        <v>112</v>
      </c>
      <c r="D154" t="s">
        <v>116</v>
      </c>
      <c r="E154">
        <v>142</v>
      </c>
      <c r="F154" s="2">
        <f>E154/H154</f>
        <v>0.16784869976359337</v>
      </c>
      <c r="G154" t="s">
        <v>117</v>
      </c>
      <c r="H154">
        <v>846</v>
      </c>
    </row>
    <row r="155" spans="1:8">
      <c r="A155" t="s">
        <v>88</v>
      </c>
      <c r="B155" t="s">
        <v>38</v>
      </c>
      <c r="C155" t="s">
        <v>101</v>
      </c>
      <c r="D155" t="s">
        <v>116</v>
      </c>
      <c r="E155">
        <v>89</v>
      </c>
      <c r="F155" s="2">
        <f>E155/H155</f>
        <v>0.11513583441138421</v>
      </c>
      <c r="G155" t="s">
        <v>49</v>
      </c>
      <c r="H155">
        <v>773</v>
      </c>
    </row>
    <row r="156" spans="1:8">
      <c r="A156" t="s">
        <v>88</v>
      </c>
      <c r="B156" t="s">
        <v>38</v>
      </c>
      <c r="C156" t="s">
        <v>102</v>
      </c>
      <c r="D156" t="s">
        <v>116</v>
      </c>
      <c r="E156">
        <v>63</v>
      </c>
      <c r="F156" s="2">
        <f>E156/H156</f>
        <v>0.10956521739130434</v>
      </c>
      <c r="G156" t="s">
        <v>48</v>
      </c>
      <c r="H156">
        <v>575</v>
      </c>
    </row>
    <row r="157" spans="1:8">
      <c r="A157" t="s">
        <v>88</v>
      </c>
      <c r="B157" t="s">
        <v>38</v>
      </c>
      <c r="C157" t="s">
        <v>103</v>
      </c>
      <c r="D157" t="s">
        <v>116</v>
      </c>
      <c r="E157">
        <v>22</v>
      </c>
      <c r="F157" s="2">
        <f>E157/H157</f>
        <v>0.095238095238095233</v>
      </c>
      <c r="G157" t="s">
        <v>47</v>
      </c>
      <c r="H157">
        <v>231</v>
      </c>
    </row>
    <row r="158" spans="1:8">
      <c r="A158" t="s">
        <v>89</v>
      </c>
      <c r="B158" t="s">
        <v>39</v>
      </c>
      <c r="C158" t="s">
        <v>112</v>
      </c>
      <c r="D158" t="s">
        <v>116</v>
      </c>
      <c r="E158">
        <v>101</v>
      </c>
      <c r="F158" s="2">
        <f>E158/H158</f>
        <v>0.14723032069970846</v>
      </c>
      <c r="G158" t="s">
        <v>117</v>
      </c>
      <c r="H158">
        <v>686</v>
      </c>
    </row>
    <row r="159" spans="1:8">
      <c r="A159" t="s">
        <v>89</v>
      </c>
      <c r="B159" t="s">
        <v>39</v>
      </c>
      <c r="C159" t="s">
        <v>101</v>
      </c>
      <c r="D159" t="s">
        <v>116</v>
      </c>
      <c r="E159">
        <v>69</v>
      </c>
      <c r="F159" s="2">
        <f>E159/H159</f>
        <v>0.13883299798792756</v>
      </c>
      <c r="G159" t="s">
        <v>49</v>
      </c>
      <c r="H159">
        <v>497</v>
      </c>
    </row>
    <row r="160" spans="1:8">
      <c r="A160" t="s">
        <v>89</v>
      </c>
      <c r="B160" t="s">
        <v>39</v>
      </c>
      <c r="C160" t="s">
        <v>102</v>
      </c>
      <c r="D160" t="s">
        <v>116</v>
      </c>
      <c r="E160">
        <v>43</v>
      </c>
      <c r="F160" s="2">
        <f>E160/H160</f>
        <v>0.13395638629283488</v>
      </c>
      <c r="G160" t="s">
        <v>48</v>
      </c>
      <c r="H160">
        <v>321</v>
      </c>
    </row>
    <row r="161" spans="1:8">
      <c r="A161" t="s">
        <v>89</v>
      </c>
      <c r="B161" t="s">
        <v>39</v>
      </c>
      <c r="C161" t="s">
        <v>103</v>
      </c>
      <c r="D161" t="s">
        <v>116</v>
      </c>
      <c r="E161">
        <v>4</v>
      </c>
      <c r="F161" s="2">
        <f>E161/H161</f>
        <v>0.037383177570093455</v>
      </c>
      <c r="G161" t="s">
        <v>47</v>
      </c>
      <c r="H161">
        <v>107</v>
      </c>
    </row>
    <row r="162" spans="1:8">
      <c r="A162" t="s">
        <v>90</v>
      </c>
      <c r="B162" t="s">
        <v>40</v>
      </c>
      <c r="C162" t="s">
        <v>112</v>
      </c>
      <c r="D162" t="s">
        <v>116</v>
      </c>
      <c r="E162">
        <v>113</v>
      </c>
      <c r="F162" s="2">
        <f>E162/H162</f>
        <v>0.16212338593974174</v>
      </c>
      <c r="G162" t="s">
        <v>117</v>
      </c>
      <c r="H162">
        <v>697</v>
      </c>
    </row>
    <row r="163" spans="1:8">
      <c r="A163" t="s">
        <v>90</v>
      </c>
      <c r="B163" t="s">
        <v>40</v>
      </c>
      <c r="C163" t="s">
        <v>101</v>
      </c>
      <c r="D163" t="s">
        <v>116</v>
      </c>
      <c r="E163">
        <v>60</v>
      </c>
      <c r="F163" s="2">
        <f>E163/H163</f>
        <v>0.11516314779270634</v>
      </c>
      <c r="G163" t="s">
        <v>49</v>
      </c>
      <c r="H163">
        <v>521</v>
      </c>
    </row>
    <row r="164" spans="1:8">
      <c r="A164" t="s">
        <v>90</v>
      </c>
      <c r="B164" t="s">
        <v>40</v>
      </c>
      <c r="C164" t="s">
        <v>102</v>
      </c>
      <c r="D164" t="s">
        <v>116</v>
      </c>
      <c r="E164">
        <v>45</v>
      </c>
      <c r="F164" s="2">
        <f>E164/H164</f>
        <v>0.13119533527696792</v>
      </c>
      <c r="G164" t="s">
        <v>48</v>
      </c>
      <c r="H164">
        <v>343</v>
      </c>
    </row>
    <row r="165" spans="1:8">
      <c r="A165" t="s">
        <v>90</v>
      </c>
      <c r="B165" t="s">
        <v>40</v>
      </c>
      <c r="C165" t="s">
        <v>103</v>
      </c>
      <c r="D165" t="s">
        <v>116</v>
      </c>
      <c r="E165">
        <v>8</v>
      </c>
      <c r="F165" s="2">
        <f>E165/H165</f>
        <v>0.064516129032258063</v>
      </c>
      <c r="G165" t="s">
        <v>47</v>
      </c>
      <c r="H165">
        <v>124</v>
      </c>
    </row>
    <row r="166" spans="1:8">
      <c r="A166" t="s">
        <v>91</v>
      </c>
      <c r="B166" t="s">
        <v>41</v>
      </c>
      <c r="C166" t="s">
        <v>112</v>
      </c>
      <c r="D166" t="s">
        <v>116</v>
      </c>
      <c r="E166">
        <v>343</v>
      </c>
      <c r="F166" s="2">
        <f>E166/H166</f>
        <v>0.17349519473950431</v>
      </c>
      <c r="G166" t="s">
        <v>117</v>
      </c>
      <c r="H166">
        <v>1977</v>
      </c>
    </row>
    <row r="167" spans="1:8">
      <c r="A167" t="s">
        <v>91</v>
      </c>
      <c r="B167" t="s">
        <v>41</v>
      </c>
      <c r="C167" t="s">
        <v>101</v>
      </c>
      <c r="D167" t="s">
        <v>116</v>
      </c>
      <c r="E167">
        <v>178</v>
      </c>
      <c r="F167" s="2">
        <f>E167/H167</f>
        <v>0.13303437967115098</v>
      </c>
      <c r="G167" t="s">
        <v>49</v>
      </c>
      <c r="H167">
        <v>1338</v>
      </c>
    </row>
    <row r="168" spans="1:8">
      <c r="A168" t="s">
        <v>91</v>
      </c>
      <c r="B168" t="s">
        <v>41</v>
      </c>
      <c r="C168" t="s">
        <v>102</v>
      </c>
      <c r="D168" t="s">
        <v>116</v>
      </c>
      <c r="E168">
        <v>113</v>
      </c>
      <c r="F168" s="2">
        <f>E168/H168</f>
        <v>0.12855517633674629</v>
      </c>
      <c r="G168" t="s">
        <v>48</v>
      </c>
      <c r="H168">
        <v>879</v>
      </c>
    </row>
    <row r="169" spans="1:8">
      <c r="A169" t="s">
        <v>91</v>
      </c>
      <c r="B169" t="s">
        <v>41</v>
      </c>
      <c r="C169" t="s">
        <v>103</v>
      </c>
      <c r="D169" t="s">
        <v>116</v>
      </c>
      <c r="E169">
        <v>18</v>
      </c>
      <c r="F169" s="2">
        <f>E169/H169</f>
        <v>0.076923076923076927</v>
      </c>
      <c r="G169" t="s">
        <v>47</v>
      </c>
      <c r="H169">
        <v>234</v>
      </c>
    </row>
    <row r="170" spans="1:8">
      <c r="A170" t="s">
        <v>92</v>
      </c>
      <c r="B170" t="s">
        <v>42</v>
      </c>
      <c r="C170" t="s">
        <v>112</v>
      </c>
      <c r="D170" t="s">
        <v>116</v>
      </c>
      <c r="E170">
        <v>114</v>
      </c>
      <c r="F170" s="2">
        <f>E170/H170</f>
        <v>0.16497829232995659</v>
      </c>
      <c r="G170" t="s">
        <v>117</v>
      </c>
      <c r="H170">
        <v>691</v>
      </c>
    </row>
    <row r="171" spans="1:8">
      <c r="A171" t="s">
        <v>92</v>
      </c>
      <c r="B171" t="s">
        <v>42</v>
      </c>
      <c r="C171" t="s">
        <v>101</v>
      </c>
      <c r="D171" t="s">
        <v>116</v>
      </c>
      <c r="E171">
        <v>82</v>
      </c>
      <c r="F171" s="2">
        <f>E171/H171</f>
        <v>0.14642857142857144</v>
      </c>
      <c r="G171" t="s">
        <v>49</v>
      </c>
      <c r="H171">
        <v>560</v>
      </c>
    </row>
    <row r="172" spans="1:8">
      <c r="A172" t="s">
        <v>92</v>
      </c>
      <c r="B172" t="s">
        <v>42</v>
      </c>
      <c r="C172" t="s">
        <v>102</v>
      </c>
      <c r="D172" t="s">
        <v>116</v>
      </c>
      <c r="E172">
        <v>42</v>
      </c>
      <c r="F172" s="2">
        <f>E172/H172</f>
        <v>0.12034383954154727</v>
      </c>
      <c r="G172" t="s">
        <v>48</v>
      </c>
      <c r="H172">
        <v>349</v>
      </c>
    </row>
    <row r="173" spans="1:8">
      <c r="A173" t="s">
        <v>92</v>
      </c>
      <c r="B173" t="s">
        <v>42</v>
      </c>
      <c r="C173" t="s">
        <v>103</v>
      </c>
      <c r="D173" t="s">
        <v>116</v>
      </c>
      <c r="E173">
        <v>8</v>
      </c>
      <c r="F173" s="2">
        <f>E173/H173</f>
        <v>0.068965517241379309</v>
      </c>
      <c r="G173" t="s">
        <v>47</v>
      </c>
      <c r="H173">
        <v>116</v>
      </c>
    </row>
    <row r="174" spans="1:8">
      <c r="A174" t="s">
        <v>93</v>
      </c>
      <c r="B174" t="s">
        <v>43</v>
      </c>
      <c r="C174" t="s">
        <v>112</v>
      </c>
      <c r="D174" t="s">
        <v>116</v>
      </c>
      <c r="E174">
        <v>113</v>
      </c>
      <c r="F174" s="2">
        <f>E174/H174</f>
        <v>0.17519379844961241</v>
      </c>
      <c r="G174" t="s">
        <v>117</v>
      </c>
      <c r="H174">
        <v>645</v>
      </c>
    </row>
    <row r="175" spans="1:8">
      <c r="A175" t="s">
        <v>93</v>
      </c>
      <c r="B175" t="s">
        <v>43</v>
      </c>
      <c r="C175" t="s">
        <v>101</v>
      </c>
      <c r="D175" t="s">
        <v>116</v>
      </c>
      <c r="E175">
        <v>46</v>
      </c>
      <c r="F175" s="2">
        <f>E175/H175</f>
        <v>0.12432432432432433</v>
      </c>
      <c r="G175" t="s">
        <v>49</v>
      </c>
      <c r="H175">
        <v>370</v>
      </c>
    </row>
    <row r="176" spans="1:8">
      <c r="A176" t="s">
        <v>93</v>
      </c>
      <c r="B176" t="s">
        <v>43</v>
      </c>
      <c r="C176" t="s">
        <v>102</v>
      </c>
      <c r="D176" t="s">
        <v>116</v>
      </c>
      <c r="E176">
        <v>18</v>
      </c>
      <c r="F176" s="2">
        <f>E176/H176</f>
        <v>0.091370558375634514</v>
      </c>
      <c r="G176" t="s">
        <v>48</v>
      </c>
      <c r="H176">
        <v>197</v>
      </c>
    </row>
    <row r="177" spans="1:8">
      <c r="A177" t="s">
        <v>93</v>
      </c>
      <c r="B177" t="s">
        <v>43</v>
      </c>
      <c r="C177" t="s">
        <v>103</v>
      </c>
      <c r="D177" t="s">
        <v>116</v>
      </c>
      <c r="E177">
        <v>1</v>
      </c>
      <c r="F177" s="2">
        <f>E177/H177</f>
        <v>0.017543859649122806</v>
      </c>
      <c r="G177" t="s">
        <v>47</v>
      </c>
      <c r="H177">
        <v>57</v>
      </c>
    </row>
    <row r="178" spans="1:8">
      <c r="A178" t="s">
        <v>94</v>
      </c>
      <c r="B178" t="s">
        <v>44</v>
      </c>
      <c r="C178" t="s">
        <v>112</v>
      </c>
      <c r="D178" t="s">
        <v>116</v>
      </c>
      <c r="E178">
        <v>98</v>
      </c>
      <c r="F178" s="2">
        <f>E178/H178</f>
        <v>0.1484848484848485</v>
      </c>
      <c r="G178" t="s">
        <v>117</v>
      </c>
      <c r="H178">
        <v>660</v>
      </c>
    </row>
    <row r="179" spans="1:8">
      <c r="A179" t="s">
        <v>94</v>
      </c>
      <c r="B179" t="s">
        <v>44</v>
      </c>
      <c r="C179" t="s">
        <v>101</v>
      </c>
      <c r="D179" t="s">
        <v>116</v>
      </c>
      <c r="E179">
        <v>39</v>
      </c>
      <c r="F179" s="2">
        <f>E179/H179</f>
        <v>0.088435374149659865</v>
      </c>
      <c r="G179" t="s">
        <v>49</v>
      </c>
      <c r="H179">
        <v>441</v>
      </c>
    </row>
    <row r="180" spans="1:8">
      <c r="A180" t="s">
        <v>94</v>
      </c>
      <c r="B180" t="s">
        <v>44</v>
      </c>
      <c r="C180" t="s">
        <v>102</v>
      </c>
      <c r="D180" t="s">
        <v>116</v>
      </c>
      <c r="E180">
        <v>30</v>
      </c>
      <c r="F180" s="2">
        <f>E180/H180</f>
        <v>0.11070110701107011</v>
      </c>
      <c r="G180" t="s">
        <v>48</v>
      </c>
      <c r="H180">
        <v>271</v>
      </c>
    </row>
    <row r="181" spans="1:8">
      <c r="A181" t="s">
        <v>94</v>
      </c>
      <c r="B181" t="s">
        <v>44</v>
      </c>
      <c r="C181" t="s">
        <v>103</v>
      </c>
      <c r="D181" t="s">
        <v>116</v>
      </c>
      <c r="E181">
        <v>8</v>
      </c>
      <c r="F181" s="2">
        <f>E181/H181</f>
        <v>0.1038961038961039</v>
      </c>
      <c r="G181" t="s">
        <v>47</v>
      </c>
      <c r="H181">
        <v>77</v>
      </c>
    </row>
    <row r="182" spans="1:8">
      <c r="A182" t="s">
        <v>50</v>
      </c>
      <c r="B182" t="s">
        <v>0</v>
      </c>
      <c r="C182" t="s">
        <v>112</v>
      </c>
      <c r="D182" t="s">
        <v>118</v>
      </c>
      <c r="E182">
        <v>166</v>
      </c>
      <c r="F182" s="2">
        <f>E182/H182</f>
        <v>0.088533333333333339</v>
      </c>
      <c r="G182" t="s">
        <v>117</v>
      </c>
      <c r="H182">
        <v>1875</v>
      </c>
    </row>
    <row r="183" spans="1:8">
      <c r="A183" t="s">
        <v>50</v>
      </c>
      <c r="B183" t="s">
        <v>0</v>
      </c>
      <c r="C183" t="s">
        <v>101</v>
      </c>
      <c r="D183" t="s">
        <v>118</v>
      </c>
      <c r="E183">
        <v>111</v>
      </c>
      <c r="F183" s="2">
        <f>E183/H183</f>
        <v>0.082959641255605385</v>
      </c>
      <c r="G183" t="s">
        <v>49</v>
      </c>
      <c r="H183">
        <v>1338</v>
      </c>
    </row>
    <row r="184" spans="1:8">
      <c r="A184" t="s">
        <v>50</v>
      </c>
      <c r="B184" t="s">
        <v>0</v>
      </c>
      <c r="C184" t="s">
        <v>102</v>
      </c>
      <c r="D184" t="s">
        <v>118</v>
      </c>
      <c r="E184">
        <v>66</v>
      </c>
      <c r="F184" s="2">
        <f>E184/H184</f>
        <v>0.082603254067584481</v>
      </c>
      <c r="G184" t="s">
        <v>48</v>
      </c>
      <c r="H184">
        <v>799</v>
      </c>
    </row>
    <row r="185" spans="1:8">
      <c r="A185" t="s">
        <v>50</v>
      </c>
      <c r="B185" t="s">
        <v>0</v>
      </c>
      <c r="C185" t="s">
        <v>103</v>
      </c>
      <c r="D185" t="s">
        <v>118</v>
      </c>
      <c r="E185">
        <v>22</v>
      </c>
      <c r="F185" s="2">
        <f>E185/H185</f>
        <v>0.08</v>
      </c>
      <c r="G185" t="s">
        <v>47</v>
      </c>
      <c r="H185">
        <v>275</v>
      </c>
    </row>
    <row r="186" spans="1:8">
      <c r="A186" t="s">
        <v>51</v>
      </c>
      <c r="B186" t="s">
        <v>1</v>
      </c>
      <c r="C186" t="s">
        <v>112</v>
      </c>
      <c r="D186" t="s">
        <v>118</v>
      </c>
      <c r="E186">
        <v>140</v>
      </c>
      <c r="F186" s="2">
        <f>E186/H186</f>
        <v>0.10226442658875091</v>
      </c>
      <c r="G186" t="s">
        <v>117</v>
      </c>
      <c r="H186">
        <v>1369</v>
      </c>
    </row>
    <row r="187" spans="1:8">
      <c r="A187" t="s">
        <v>51</v>
      </c>
      <c r="B187" t="s">
        <v>1</v>
      </c>
      <c r="C187" t="s">
        <v>101</v>
      </c>
      <c r="D187" t="s">
        <v>118</v>
      </c>
      <c r="E187">
        <v>67</v>
      </c>
      <c r="F187" s="2">
        <f>E187/H187</f>
        <v>0.078271028037383172</v>
      </c>
      <c r="G187" t="s">
        <v>49</v>
      </c>
      <c r="H187">
        <v>856</v>
      </c>
    </row>
    <row r="188" spans="1:8">
      <c r="A188" t="s">
        <v>51</v>
      </c>
      <c r="B188" t="s">
        <v>1</v>
      </c>
      <c r="C188" t="s">
        <v>102</v>
      </c>
      <c r="D188" t="s">
        <v>118</v>
      </c>
      <c r="E188">
        <v>43</v>
      </c>
      <c r="F188" s="2">
        <f>E188/H188</f>
        <v>0.10213776722090261</v>
      </c>
      <c r="G188" t="s">
        <v>48</v>
      </c>
      <c r="H188">
        <v>421</v>
      </c>
    </row>
    <row r="189" spans="1:8">
      <c r="A189" t="s">
        <v>51</v>
      </c>
      <c r="B189" t="s">
        <v>1</v>
      </c>
      <c r="C189" t="s">
        <v>103</v>
      </c>
      <c r="D189" t="s">
        <v>118</v>
      </c>
      <c r="E189">
        <v>11</v>
      </c>
      <c r="F189" s="2">
        <f>E189/H189</f>
        <v>0.053921568627450983</v>
      </c>
      <c r="G189" t="s">
        <v>47</v>
      </c>
      <c r="H189">
        <v>204</v>
      </c>
    </row>
    <row r="190" spans="1:8">
      <c r="A190" t="s">
        <v>52</v>
      </c>
      <c r="B190" t="s">
        <v>2</v>
      </c>
      <c r="C190" t="s">
        <v>112</v>
      </c>
      <c r="D190" t="s">
        <v>118</v>
      </c>
      <c r="E190">
        <v>98</v>
      </c>
      <c r="F190" s="2">
        <f>E190/H190</f>
        <v>0.0539053905390539</v>
      </c>
      <c r="G190" t="s">
        <v>117</v>
      </c>
      <c r="H190">
        <v>1818</v>
      </c>
    </row>
    <row r="191" spans="1:8">
      <c r="A191" t="s">
        <v>52</v>
      </c>
      <c r="B191" t="s">
        <v>2</v>
      </c>
      <c r="C191" t="s">
        <v>101</v>
      </c>
      <c r="D191" t="s">
        <v>118</v>
      </c>
      <c r="E191">
        <v>68</v>
      </c>
      <c r="F191" s="2">
        <f>E191/H191</f>
        <v>0.051987767584097858</v>
      </c>
      <c r="G191" t="s">
        <v>49</v>
      </c>
      <c r="H191">
        <v>1308</v>
      </c>
    </row>
    <row r="192" spans="1:8">
      <c r="A192" t="s">
        <v>52</v>
      </c>
      <c r="B192" t="s">
        <v>2</v>
      </c>
      <c r="C192" t="s">
        <v>102</v>
      </c>
      <c r="D192" t="s">
        <v>118</v>
      </c>
      <c r="E192">
        <v>39</v>
      </c>
      <c r="F192" s="2">
        <f>E192/H192</f>
        <v>0.046706586826347304</v>
      </c>
      <c r="G192" t="s">
        <v>48</v>
      </c>
      <c r="H192">
        <v>835</v>
      </c>
    </row>
    <row r="193" spans="1:8">
      <c r="A193" t="s">
        <v>52</v>
      </c>
      <c r="B193" t="s">
        <v>2</v>
      </c>
      <c r="C193" t="s">
        <v>103</v>
      </c>
      <c r="D193" t="s">
        <v>118</v>
      </c>
      <c r="E193">
        <v>27</v>
      </c>
      <c r="F193" s="2">
        <f>E193/H193</f>
        <v>0.066831683168316836</v>
      </c>
      <c r="G193" t="s">
        <v>47</v>
      </c>
      <c r="H193">
        <v>404</v>
      </c>
    </row>
    <row r="194" spans="1:8">
      <c r="A194" t="s">
        <v>53</v>
      </c>
      <c r="B194" t="s">
        <v>3</v>
      </c>
      <c r="C194" t="s">
        <v>112</v>
      </c>
      <c r="D194" t="s">
        <v>118</v>
      </c>
      <c r="E194">
        <v>86</v>
      </c>
      <c r="F194" s="2">
        <f>E194/H194</f>
        <v>0.059351276742581088</v>
      </c>
      <c r="G194" t="s">
        <v>117</v>
      </c>
      <c r="H194">
        <v>1449</v>
      </c>
    </row>
    <row r="195" spans="1:8">
      <c r="A195" t="s">
        <v>53</v>
      </c>
      <c r="B195" t="s">
        <v>3</v>
      </c>
      <c r="C195" t="s">
        <v>101</v>
      </c>
      <c r="D195" t="s">
        <v>118</v>
      </c>
      <c r="E195">
        <v>64</v>
      </c>
      <c r="F195" s="2">
        <f>E195/H195</f>
        <v>0.055411255411255411</v>
      </c>
      <c r="G195" t="s">
        <v>49</v>
      </c>
      <c r="H195">
        <v>1155</v>
      </c>
    </row>
    <row r="196" spans="1:8">
      <c r="A196" t="s">
        <v>53</v>
      </c>
      <c r="B196" t="s">
        <v>3</v>
      </c>
      <c r="C196" t="s">
        <v>102</v>
      </c>
      <c r="D196" t="s">
        <v>118</v>
      </c>
      <c r="E196">
        <v>70</v>
      </c>
      <c r="F196" s="2">
        <f>E196/H196</f>
        <v>0.083632019115890077</v>
      </c>
      <c r="G196" t="s">
        <v>48</v>
      </c>
      <c r="H196">
        <v>837</v>
      </c>
    </row>
    <row r="197" spans="1:8">
      <c r="A197" t="s">
        <v>53</v>
      </c>
      <c r="B197" t="s">
        <v>3</v>
      </c>
      <c r="C197" t="s">
        <v>103</v>
      </c>
      <c r="D197" t="s">
        <v>118</v>
      </c>
      <c r="E197">
        <v>13</v>
      </c>
      <c r="F197" s="2">
        <f>E197/H197</f>
        <v>0.044673539518900345</v>
      </c>
      <c r="G197" t="s">
        <v>47</v>
      </c>
      <c r="H197">
        <v>291</v>
      </c>
    </row>
    <row r="198" spans="1:8">
      <c r="A198" t="s">
        <v>54</v>
      </c>
      <c r="B198" t="s">
        <v>4</v>
      </c>
      <c r="C198" t="s">
        <v>112</v>
      </c>
      <c r="D198" t="s">
        <v>118</v>
      </c>
      <c r="E198">
        <v>86</v>
      </c>
      <c r="F198" s="2">
        <f>E198/H198</f>
        <v>0.052471018913971934</v>
      </c>
      <c r="G198" t="s">
        <v>117</v>
      </c>
      <c r="H198">
        <v>1639</v>
      </c>
    </row>
    <row r="199" spans="1:8">
      <c r="A199" t="s">
        <v>54</v>
      </c>
      <c r="B199" t="s">
        <v>4</v>
      </c>
      <c r="C199" t="s">
        <v>101</v>
      </c>
      <c r="D199" t="s">
        <v>118</v>
      </c>
      <c r="E199">
        <v>59</v>
      </c>
      <c r="F199" s="2">
        <f>E199/H199</f>
        <v>0.050513698630136987</v>
      </c>
      <c r="G199" t="s">
        <v>49</v>
      </c>
      <c r="H199">
        <v>1168</v>
      </c>
    </row>
    <row r="200" spans="1:8">
      <c r="A200" t="s">
        <v>54</v>
      </c>
      <c r="B200" t="s">
        <v>4</v>
      </c>
      <c r="C200" t="s">
        <v>102</v>
      </c>
      <c r="D200" t="s">
        <v>118</v>
      </c>
      <c r="E200">
        <v>39</v>
      </c>
      <c r="F200" s="2">
        <f>E200/H200</f>
        <v>0.057863501483679525</v>
      </c>
      <c r="G200" t="s">
        <v>48</v>
      </c>
      <c r="H200">
        <v>674</v>
      </c>
    </row>
    <row r="201" spans="1:8">
      <c r="A201" t="s">
        <v>54</v>
      </c>
      <c r="B201" t="s">
        <v>4</v>
      </c>
      <c r="C201" t="s">
        <v>103</v>
      </c>
      <c r="D201" t="s">
        <v>118</v>
      </c>
      <c r="E201">
        <v>17</v>
      </c>
      <c r="F201" s="2">
        <f>E201/H201</f>
        <v>0.066929133858267723</v>
      </c>
      <c r="G201" t="s">
        <v>47</v>
      </c>
      <c r="H201">
        <v>254</v>
      </c>
    </row>
    <row r="202" spans="1:8">
      <c r="A202" t="s">
        <v>55</v>
      </c>
      <c r="B202" t="s">
        <v>5</v>
      </c>
      <c r="C202" t="s">
        <v>112</v>
      </c>
      <c r="D202" t="s">
        <v>118</v>
      </c>
      <c r="E202">
        <v>36</v>
      </c>
      <c r="F202" s="2">
        <f>E202/H202</f>
        <v>0.049113233287858118</v>
      </c>
      <c r="G202" t="s">
        <v>117</v>
      </c>
      <c r="H202">
        <v>733</v>
      </c>
    </row>
    <row r="203" spans="1:8">
      <c r="A203" t="s">
        <v>55</v>
      </c>
      <c r="B203" t="s">
        <v>5</v>
      </c>
      <c r="C203" t="s">
        <v>101</v>
      </c>
      <c r="D203" t="s">
        <v>118</v>
      </c>
      <c r="E203">
        <v>38</v>
      </c>
      <c r="F203" s="2">
        <f>E203/H203</f>
        <v>0.061191626409017714</v>
      </c>
      <c r="G203" t="s">
        <v>49</v>
      </c>
      <c r="H203">
        <v>621</v>
      </c>
    </row>
    <row r="204" spans="1:8">
      <c r="A204" t="s">
        <v>55</v>
      </c>
      <c r="B204" t="s">
        <v>5</v>
      </c>
      <c r="C204" t="s">
        <v>102</v>
      </c>
      <c r="D204" t="s">
        <v>118</v>
      </c>
      <c r="E204">
        <v>22</v>
      </c>
      <c r="F204" s="2">
        <f>E204/H204</f>
        <v>0.055555555555555552</v>
      </c>
      <c r="G204" t="s">
        <v>48</v>
      </c>
      <c r="H204">
        <v>396</v>
      </c>
    </row>
    <row r="205" spans="1:8">
      <c r="A205" t="s">
        <v>55</v>
      </c>
      <c r="B205" t="s">
        <v>5</v>
      </c>
      <c r="C205" t="s">
        <v>103</v>
      </c>
      <c r="D205" t="s">
        <v>118</v>
      </c>
      <c r="E205">
        <v>8</v>
      </c>
      <c r="F205" s="2">
        <f>E205/H205</f>
        <v>0.056338028169014086</v>
      </c>
      <c r="G205" t="s">
        <v>47</v>
      </c>
      <c r="H205">
        <v>142</v>
      </c>
    </row>
    <row r="206" spans="1:8">
      <c r="A206" t="s">
        <v>56</v>
      </c>
      <c r="B206" t="s">
        <v>6</v>
      </c>
      <c r="C206" t="s">
        <v>112</v>
      </c>
      <c r="D206" t="s">
        <v>118</v>
      </c>
      <c r="E206">
        <v>84</v>
      </c>
      <c r="F206" s="2">
        <f>E206/H206</f>
        <v>0.063684609552691437</v>
      </c>
      <c r="G206" t="s">
        <v>117</v>
      </c>
      <c r="H206">
        <v>1319</v>
      </c>
    </row>
    <row r="207" spans="1:8">
      <c r="A207" t="s">
        <v>56</v>
      </c>
      <c r="B207" t="s">
        <v>6</v>
      </c>
      <c r="C207" t="s">
        <v>101</v>
      </c>
      <c r="D207" t="s">
        <v>118</v>
      </c>
      <c r="E207">
        <v>92</v>
      </c>
      <c r="F207" s="2">
        <f>E207/H207</f>
        <v>0.073541167066346919</v>
      </c>
      <c r="G207" t="s">
        <v>49</v>
      </c>
      <c r="H207">
        <v>1251</v>
      </c>
    </row>
    <row r="208" spans="1:8">
      <c r="A208" t="s">
        <v>56</v>
      </c>
      <c r="B208" t="s">
        <v>6</v>
      </c>
      <c r="C208" t="s">
        <v>102</v>
      </c>
      <c r="D208" t="s">
        <v>118</v>
      </c>
      <c r="E208">
        <v>64</v>
      </c>
      <c r="F208" s="2">
        <f>E208/H208</f>
        <v>0.073988439306358386</v>
      </c>
      <c r="G208" t="s">
        <v>48</v>
      </c>
      <c r="H208">
        <v>865</v>
      </c>
    </row>
    <row r="209" spans="1:8">
      <c r="A209" t="s">
        <v>56</v>
      </c>
      <c r="B209" t="s">
        <v>6</v>
      </c>
      <c r="C209" t="s">
        <v>103</v>
      </c>
      <c r="D209" t="s">
        <v>118</v>
      </c>
      <c r="E209">
        <v>57</v>
      </c>
      <c r="F209" s="2">
        <f>E209/H209</f>
        <v>0.16426512968299711</v>
      </c>
      <c r="G209" t="s">
        <v>47</v>
      </c>
      <c r="H209">
        <v>347</v>
      </c>
    </row>
    <row r="210" spans="1:8">
      <c r="A210" t="s">
        <v>57</v>
      </c>
      <c r="B210" t="s">
        <v>7</v>
      </c>
      <c r="C210" t="s">
        <v>112</v>
      </c>
      <c r="D210" t="s">
        <v>118</v>
      </c>
      <c r="E210">
        <v>85</v>
      </c>
      <c r="F210" s="2">
        <f>E210/H210</f>
        <v>0.062271062271062272</v>
      </c>
      <c r="G210" t="s">
        <v>117</v>
      </c>
      <c r="H210">
        <v>1365</v>
      </c>
    </row>
    <row r="211" spans="1:8">
      <c r="A211" t="s">
        <v>57</v>
      </c>
      <c r="B211" t="s">
        <v>7</v>
      </c>
      <c r="C211" t="s">
        <v>101</v>
      </c>
      <c r="D211" t="s">
        <v>118</v>
      </c>
      <c r="E211">
        <v>91</v>
      </c>
      <c r="F211" s="2">
        <f>E211/H211</f>
        <v>0.068627450980392163</v>
      </c>
      <c r="G211" t="s">
        <v>49</v>
      </c>
      <c r="H211">
        <v>1326</v>
      </c>
    </row>
    <row r="212" spans="1:8">
      <c r="A212" t="s">
        <v>57</v>
      </c>
      <c r="B212" t="s">
        <v>7</v>
      </c>
      <c r="C212" t="s">
        <v>102</v>
      </c>
      <c r="D212" t="s">
        <v>118</v>
      </c>
      <c r="E212">
        <v>64</v>
      </c>
      <c r="F212" s="2">
        <f>E212/H212</f>
        <v>0.088033012379642367</v>
      </c>
      <c r="G212" t="s">
        <v>48</v>
      </c>
      <c r="H212">
        <v>727</v>
      </c>
    </row>
    <row r="213" spans="1:8">
      <c r="A213" t="s">
        <v>57</v>
      </c>
      <c r="B213" t="s">
        <v>7</v>
      </c>
      <c r="C213" t="s">
        <v>103</v>
      </c>
      <c r="D213" t="s">
        <v>118</v>
      </c>
      <c r="E213">
        <v>12</v>
      </c>
      <c r="F213" s="2">
        <f>E213/H213</f>
        <v>0.058252427184466021</v>
      </c>
      <c r="G213" t="s">
        <v>47</v>
      </c>
      <c r="H213">
        <v>206</v>
      </c>
    </row>
    <row r="214" spans="1:8">
      <c r="A214" t="s">
        <v>58</v>
      </c>
      <c r="B214" t="s">
        <v>8</v>
      </c>
      <c r="C214" t="s">
        <v>112</v>
      </c>
      <c r="D214" t="s">
        <v>118</v>
      </c>
      <c r="E214">
        <v>88</v>
      </c>
      <c r="F214" s="2">
        <f>E214/H214</f>
        <v>0.062146892655367235</v>
      </c>
      <c r="G214" t="s">
        <v>117</v>
      </c>
      <c r="H214">
        <v>1416</v>
      </c>
    </row>
    <row r="215" spans="1:8">
      <c r="A215" t="s">
        <v>58</v>
      </c>
      <c r="B215" t="s">
        <v>8</v>
      </c>
      <c r="C215" t="s">
        <v>101</v>
      </c>
      <c r="D215" t="s">
        <v>118</v>
      </c>
      <c r="E215">
        <v>72</v>
      </c>
      <c r="F215" s="2">
        <f>E215/H215</f>
        <v>0.055087987758224939</v>
      </c>
      <c r="G215" t="s">
        <v>49</v>
      </c>
      <c r="H215">
        <v>1307</v>
      </c>
    </row>
    <row r="216" spans="1:8">
      <c r="A216" t="s">
        <v>58</v>
      </c>
      <c r="B216" t="s">
        <v>8</v>
      </c>
      <c r="C216" t="s">
        <v>102</v>
      </c>
      <c r="D216" t="s">
        <v>118</v>
      </c>
      <c r="E216">
        <v>66</v>
      </c>
      <c r="F216" s="2">
        <f>E216/H216</f>
        <v>0.071583514099783085</v>
      </c>
      <c r="G216" t="s">
        <v>48</v>
      </c>
      <c r="H216">
        <v>922</v>
      </c>
    </row>
    <row r="217" spans="1:8">
      <c r="A217" t="s">
        <v>58</v>
      </c>
      <c r="B217" t="s">
        <v>8</v>
      </c>
      <c r="C217" t="s">
        <v>103</v>
      </c>
      <c r="D217" t="s">
        <v>118</v>
      </c>
      <c r="E217">
        <v>26</v>
      </c>
      <c r="F217" s="2">
        <f>E217/H217</f>
        <v>0.057522123893805309</v>
      </c>
      <c r="G217" t="s">
        <v>47</v>
      </c>
      <c r="H217">
        <v>452</v>
      </c>
    </row>
    <row r="218" spans="1:8">
      <c r="A218" t="s">
        <v>59</v>
      </c>
      <c r="B218" t="s">
        <v>9</v>
      </c>
      <c r="C218" t="s">
        <v>112</v>
      </c>
      <c r="D218" t="s">
        <v>118</v>
      </c>
      <c r="E218">
        <v>78</v>
      </c>
      <c r="F218" s="2">
        <f>E218/H218</f>
        <v>0.05909090909090909</v>
      </c>
      <c r="G218" t="s">
        <v>117</v>
      </c>
      <c r="H218">
        <v>1320</v>
      </c>
    </row>
    <row r="219" spans="1:8">
      <c r="A219" t="s">
        <v>59</v>
      </c>
      <c r="B219" t="s">
        <v>9</v>
      </c>
      <c r="C219" t="s">
        <v>101</v>
      </c>
      <c r="D219" t="s">
        <v>118</v>
      </c>
      <c r="E219">
        <v>49</v>
      </c>
      <c r="F219" s="2">
        <f>E219/H219</f>
        <v>0.039805036555645816</v>
      </c>
      <c r="G219" t="s">
        <v>49</v>
      </c>
      <c r="H219">
        <v>1231</v>
      </c>
    </row>
    <row r="220" spans="1:8">
      <c r="A220" t="s">
        <v>59</v>
      </c>
      <c r="B220" t="s">
        <v>9</v>
      </c>
      <c r="C220" t="s">
        <v>102</v>
      </c>
      <c r="D220" t="s">
        <v>118</v>
      </c>
      <c r="E220">
        <v>70</v>
      </c>
      <c r="F220" s="2">
        <f>E220/H220</f>
        <v>0.072538860103626937</v>
      </c>
      <c r="G220" t="s">
        <v>48</v>
      </c>
      <c r="H220">
        <v>965</v>
      </c>
    </row>
    <row r="221" spans="1:8">
      <c r="A221" t="s">
        <v>59</v>
      </c>
      <c r="B221" t="s">
        <v>9</v>
      </c>
      <c r="C221" t="s">
        <v>103</v>
      </c>
      <c r="D221" t="s">
        <v>118</v>
      </c>
      <c r="E221">
        <v>17</v>
      </c>
      <c r="F221" s="2">
        <f>E221/H221</f>
        <v>0.057823129251700682</v>
      </c>
      <c r="G221" t="s">
        <v>47</v>
      </c>
      <c r="H221">
        <v>294</v>
      </c>
    </row>
    <row r="222" spans="1:8">
      <c r="A222" t="s">
        <v>60</v>
      </c>
      <c r="B222" t="s">
        <v>10</v>
      </c>
      <c r="C222" t="s">
        <v>112</v>
      </c>
      <c r="D222" t="s">
        <v>118</v>
      </c>
      <c r="E222">
        <v>76</v>
      </c>
      <c r="F222" s="2">
        <f>E222/H222</f>
        <v>0.057014253563390849</v>
      </c>
      <c r="G222" t="s">
        <v>117</v>
      </c>
      <c r="H222">
        <v>1333</v>
      </c>
    </row>
    <row r="223" spans="1:8">
      <c r="A223" t="s">
        <v>60</v>
      </c>
      <c r="B223" t="s">
        <v>10</v>
      </c>
      <c r="C223" t="s">
        <v>101</v>
      </c>
      <c r="D223" t="s">
        <v>118</v>
      </c>
      <c r="E223">
        <v>66</v>
      </c>
      <c r="F223" s="2">
        <f>E223/H223</f>
        <v>0.059891107078039928</v>
      </c>
      <c r="G223" t="s">
        <v>49</v>
      </c>
      <c r="H223">
        <v>1102</v>
      </c>
    </row>
    <row r="224" spans="1:8">
      <c r="A224" t="s">
        <v>60</v>
      </c>
      <c r="B224" t="s">
        <v>10</v>
      </c>
      <c r="C224" t="s">
        <v>102</v>
      </c>
      <c r="D224" t="s">
        <v>118</v>
      </c>
      <c r="E224">
        <v>44</v>
      </c>
      <c r="F224" s="2">
        <f>E224/H224</f>
        <v>0.0672782874617737</v>
      </c>
      <c r="G224" t="s">
        <v>48</v>
      </c>
      <c r="H224">
        <v>654</v>
      </c>
    </row>
    <row r="225" spans="1:8">
      <c r="A225" t="s">
        <v>60</v>
      </c>
      <c r="B225" t="s">
        <v>10</v>
      </c>
      <c r="C225" t="s">
        <v>103</v>
      </c>
      <c r="D225" t="s">
        <v>118</v>
      </c>
      <c r="E225">
        <v>12</v>
      </c>
      <c r="F225" s="2">
        <f>E225/H225</f>
        <v>0.054054054054054057</v>
      </c>
      <c r="G225" t="s">
        <v>47</v>
      </c>
      <c r="H225">
        <v>222</v>
      </c>
    </row>
    <row r="226" spans="1:8">
      <c r="A226" t="s">
        <v>61</v>
      </c>
      <c r="B226" t="s">
        <v>11</v>
      </c>
      <c r="C226" t="s">
        <v>112</v>
      </c>
      <c r="D226" t="s">
        <v>118</v>
      </c>
      <c r="E226">
        <v>35</v>
      </c>
      <c r="F226" s="2">
        <f>E226/H226</f>
        <v>0.047879616963064295</v>
      </c>
      <c r="G226" t="s">
        <v>117</v>
      </c>
      <c r="H226">
        <v>731</v>
      </c>
    </row>
    <row r="227" spans="1:8">
      <c r="A227" t="s">
        <v>61</v>
      </c>
      <c r="B227" t="s">
        <v>11</v>
      </c>
      <c r="C227" t="s">
        <v>101</v>
      </c>
      <c r="D227" t="s">
        <v>118</v>
      </c>
      <c r="E227">
        <v>31</v>
      </c>
      <c r="F227" s="2">
        <f>E227/H227</f>
        <v>0.051580698835274545</v>
      </c>
      <c r="G227" t="s">
        <v>49</v>
      </c>
      <c r="H227">
        <v>601</v>
      </c>
    </row>
    <row r="228" spans="1:8">
      <c r="A228" t="s">
        <v>61</v>
      </c>
      <c r="B228" t="s">
        <v>11</v>
      </c>
      <c r="C228" t="s">
        <v>102</v>
      </c>
      <c r="D228" t="s">
        <v>118</v>
      </c>
      <c r="E228">
        <v>27</v>
      </c>
      <c r="F228" s="2">
        <f>E228/H228</f>
        <v>0.055441478439425054</v>
      </c>
      <c r="G228" t="s">
        <v>48</v>
      </c>
      <c r="H228">
        <v>487</v>
      </c>
    </row>
    <row r="229" spans="1:8">
      <c r="A229" t="s">
        <v>61</v>
      </c>
      <c r="B229" t="s">
        <v>11</v>
      </c>
      <c r="C229" t="s">
        <v>103</v>
      </c>
      <c r="D229" t="s">
        <v>118</v>
      </c>
      <c r="E229">
        <v>8</v>
      </c>
      <c r="F229" s="2">
        <f>E229/H229</f>
        <v>0.0392156862745098</v>
      </c>
      <c r="G229" t="s">
        <v>47</v>
      </c>
      <c r="H229">
        <v>204</v>
      </c>
    </row>
    <row r="230" spans="1:8">
      <c r="A230" t="s">
        <v>62</v>
      </c>
      <c r="B230" t="s">
        <v>12</v>
      </c>
      <c r="C230" t="s">
        <v>112</v>
      </c>
      <c r="D230" t="s">
        <v>118</v>
      </c>
      <c r="E230">
        <v>64</v>
      </c>
      <c r="F230" s="2">
        <f>E230/H230</f>
        <v>0.087074829931972783</v>
      </c>
      <c r="G230" t="s">
        <v>117</v>
      </c>
      <c r="H230">
        <v>735</v>
      </c>
    </row>
    <row r="231" spans="1:8">
      <c r="A231" t="s">
        <v>62</v>
      </c>
      <c r="B231" t="s">
        <v>12</v>
      </c>
      <c r="C231" t="s">
        <v>101</v>
      </c>
      <c r="D231" t="s">
        <v>118</v>
      </c>
      <c r="E231">
        <v>38</v>
      </c>
      <c r="F231" s="2">
        <f>E231/H231</f>
        <v>0.076152304609218444</v>
      </c>
      <c r="G231" t="s">
        <v>49</v>
      </c>
      <c r="H231">
        <v>499</v>
      </c>
    </row>
    <row r="232" spans="1:8">
      <c r="A232" t="s">
        <v>62</v>
      </c>
      <c r="B232" t="s">
        <v>12</v>
      </c>
      <c r="C232" t="s">
        <v>102</v>
      </c>
      <c r="D232" t="s">
        <v>118</v>
      </c>
      <c r="E232">
        <v>14</v>
      </c>
      <c r="F232" s="2">
        <f>E232/H232</f>
        <v>0.053030303030303032</v>
      </c>
      <c r="G232" t="s">
        <v>48</v>
      </c>
      <c r="H232">
        <v>264</v>
      </c>
    </row>
    <row r="233" spans="1:8">
      <c r="A233" t="s">
        <v>62</v>
      </c>
      <c r="B233" t="s">
        <v>12</v>
      </c>
      <c r="C233" t="s">
        <v>103</v>
      </c>
      <c r="D233" t="s">
        <v>118</v>
      </c>
      <c r="E233">
        <v>2</v>
      </c>
      <c r="F233" s="2">
        <f>E233/H233</f>
        <v>0.028571428571428571</v>
      </c>
      <c r="G233" t="s">
        <v>47</v>
      </c>
      <c r="H233">
        <v>70</v>
      </c>
    </row>
    <row r="234" spans="1:8">
      <c r="A234" t="s">
        <v>63</v>
      </c>
      <c r="B234" t="s">
        <v>13</v>
      </c>
      <c r="C234" t="s">
        <v>112</v>
      </c>
      <c r="D234" t="s">
        <v>118</v>
      </c>
      <c r="E234">
        <v>102</v>
      </c>
      <c r="F234" s="2">
        <f>E234/H234</f>
        <v>0.062576687116564417</v>
      </c>
      <c r="G234" t="s">
        <v>117</v>
      </c>
      <c r="H234">
        <v>1630</v>
      </c>
    </row>
    <row r="235" spans="1:8">
      <c r="A235" t="s">
        <v>63</v>
      </c>
      <c r="B235" t="s">
        <v>13</v>
      </c>
      <c r="C235" t="s">
        <v>101</v>
      </c>
      <c r="D235" t="s">
        <v>118</v>
      </c>
      <c r="E235">
        <v>84</v>
      </c>
      <c r="F235" s="2">
        <f>E235/H235</f>
        <v>0.0731070496083551</v>
      </c>
      <c r="G235" t="s">
        <v>49</v>
      </c>
      <c r="H235">
        <v>1149</v>
      </c>
    </row>
    <row r="236" spans="1:8">
      <c r="A236" t="s">
        <v>63</v>
      </c>
      <c r="B236" t="s">
        <v>13</v>
      </c>
      <c r="C236" t="s">
        <v>102</v>
      </c>
      <c r="D236" t="s">
        <v>118</v>
      </c>
      <c r="E236">
        <v>45</v>
      </c>
      <c r="F236" s="2">
        <f>E236/H236</f>
        <v>0.073170731707317069</v>
      </c>
      <c r="G236" t="s">
        <v>48</v>
      </c>
      <c r="H236">
        <v>615</v>
      </c>
    </row>
    <row r="237" spans="1:8">
      <c r="A237" t="s">
        <v>63</v>
      </c>
      <c r="B237" t="s">
        <v>13</v>
      </c>
      <c r="C237" t="s">
        <v>103</v>
      </c>
      <c r="D237" t="s">
        <v>118</v>
      </c>
      <c r="E237">
        <v>11</v>
      </c>
      <c r="F237" s="2">
        <f>E237/H237</f>
        <v>0.06043956043956044</v>
      </c>
      <c r="G237" t="s">
        <v>47</v>
      </c>
      <c r="H237">
        <v>182</v>
      </c>
    </row>
    <row r="238" spans="1:8">
      <c r="A238" t="s">
        <v>64</v>
      </c>
      <c r="B238" t="s">
        <v>14</v>
      </c>
      <c r="C238" t="s">
        <v>112</v>
      </c>
      <c r="D238" t="s">
        <v>118</v>
      </c>
      <c r="E238">
        <v>54</v>
      </c>
      <c r="F238" s="2">
        <f>E238/H238</f>
        <v>0.070496083550913843</v>
      </c>
      <c r="G238" t="s">
        <v>117</v>
      </c>
      <c r="H238">
        <v>766</v>
      </c>
    </row>
    <row r="239" spans="1:8">
      <c r="A239" t="s">
        <v>64</v>
      </c>
      <c r="B239" t="s">
        <v>14</v>
      </c>
      <c r="C239" t="s">
        <v>101</v>
      </c>
      <c r="D239" t="s">
        <v>118</v>
      </c>
      <c r="E239">
        <v>55</v>
      </c>
      <c r="F239" s="2">
        <f>E239/H239</f>
        <v>0.064629847238542884</v>
      </c>
      <c r="G239" t="s">
        <v>49</v>
      </c>
      <c r="H239">
        <v>851</v>
      </c>
    </row>
    <row r="240" spans="1:8">
      <c r="A240" t="s">
        <v>64</v>
      </c>
      <c r="B240" t="s">
        <v>14</v>
      </c>
      <c r="C240" t="s">
        <v>102</v>
      </c>
      <c r="D240" t="s">
        <v>118</v>
      </c>
      <c r="E240">
        <v>51</v>
      </c>
      <c r="F240" s="2">
        <f>E240/H240</f>
        <v>0.092896174863387984</v>
      </c>
      <c r="G240" t="s">
        <v>48</v>
      </c>
      <c r="H240">
        <v>549</v>
      </c>
    </row>
    <row r="241" spans="1:8">
      <c r="A241" t="s">
        <v>64</v>
      </c>
      <c r="B241" t="s">
        <v>14</v>
      </c>
      <c r="C241" t="s">
        <v>103</v>
      </c>
      <c r="D241" t="s">
        <v>118</v>
      </c>
      <c r="E241">
        <v>14</v>
      </c>
      <c r="F241" s="2">
        <f>E241/H241</f>
        <v>0.082840236686390539</v>
      </c>
      <c r="G241" t="s">
        <v>47</v>
      </c>
      <c r="H241">
        <v>169</v>
      </c>
    </row>
    <row r="242" spans="1:8">
      <c r="A242" t="s">
        <v>65</v>
      </c>
      <c r="B242" t="s">
        <v>15</v>
      </c>
      <c r="C242" t="s">
        <v>112</v>
      </c>
      <c r="D242" t="s">
        <v>118</v>
      </c>
      <c r="E242">
        <v>38</v>
      </c>
      <c r="F242" s="2">
        <f>E242/H242</f>
        <v>0.056047197640117993</v>
      </c>
      <c r="G242" t="s">
        <v>117</v>
      </c>
      <c r="H242">
        <v>678</v>
      </c>
    </row>
    <row r="243" spans="1:8">
      <c r="A243" t="s">
        <v>65</v>
      </c>
      <c r="B243" t="s">
        <v>15</v>
      </c>
      <c r="C243" t="s">
        <v>101</v>
      </c>
      <c r="D243" t="s">
        <v>118</v>
      </c>
      <c r="E243">
        <v>38</v>
      </c>
      <c r="F243" s="2">
        <f>E243/H243</f>
        <v>0.057315233785822019</v>
      </c>
      <c r="G243" t="s">
        <v>49</v>
      </c>
      <c r="H243">
        <v>663</v>
      </c>
    </row>
    <row r="244" spans="1:8">
      <c r="A244" t="s">
        <v>65</v>
      </c>
      <c r="B244" t="s">
        <v>15</v>
      </c>
      <c r="C244" t="s">
        <v>102</v>
      </c>
      <c r="D244" t="s">
        <v>118</v>
      </c>
      <c r="E244">
        <v>24</v>
      </c>
      <c r="F244" s="2">
        <f>E244/H244</f>
        <v>0.057831325301204821</v>
      </c>
      <c r="G244" t="s">
        <v>48</v>
      </c>
      <c r="H244">
        <v>415</v>
      </c>
    </row>
    <row r="245" spans="1:8">
      <c r="A245" t="s">
        <v>65</v>
      </c>
      <c r="B245" t="s">
        <v>15</v>
      </c>
      <c r="C245" t="s">
        <v>103</v>
      </c>
      <c r="D245" t="s">
        <v>118</v>
      </c>
      <c r="E245">
        <v>6</v>
      </c>
      <c r="F245" s="2">
        <f>E245/H245</f>
        <v>0.037267080745341616</v>
      </c>
      <c r="G245" t="s">
        <v>47</v>
      </c>
      <c r="H245">
        <v>161</v>
      </c>
    </row>
    <row r="246" spans="1:8">
      <c r="A246" t="s">
        <v>66</v>
      </c>
      <c r="B246" t="s">
        <v>16</v>
      </c>
      <c r="C246" t="s">
        <v>112</v>
      </c>
      <c r="D246" t="s">
        <v>118</v>
      </c>
      <c r="E246">
        <v>137</v>
      </c>
      <c r="F246" s="2">
        <f>E246/H246</f>
        <v>0.0643796992481203</v>
      </c>
      <c r="G246" t="s">
        <v>117</v>
      </c>
      <c r="H246">
        <v>2128</v>
      </c>
    </row>
    <row r="247" spans="1:8">
      <c r="A247" t="s">
        <v>66</v>
      </c>
      <c r="B247" t="s">
        <v>16</v>
      </c>
      <c r="C247" t="s">
        <v>101</v>
      </c>
      <c r="D247" t="s">
        <v>118</v>
      </c>
      <c r="E247">
        <v>110</v>
      </c>
      <c r="F247" s="2">
        <f>E247/H247</f>
        <v>0.058324496288441142</v>
      </c>
      <c r="G247" t="s">
        <v>49</v>
      </c>
      <c r="H247">
        <v>1886</v>
      </c>
    </row>
    <row r="248" spans="1:8">
      <c r="A248" t="s">
        <v>66</v>
      </c>
      <c r="B248" t="s">
        <v>16</v>
      </c>
      <c r="C248" t="s">
        <v>102</v>
      </c>
      <c r="D248" t="s">
        <v>118</v>
      </c>
      <c r="E248">
        <v>70</v>
      </c>
      <c r="F248" s="2">
        <f>E248/H248</f>
        <v>0.0625</v>
      </c>
      <c r="G248" t="s">
        <v>48</v>
      </c>
      <c r="H248">
        <v>1120</v>
      </c>
    </row>
    <row r="249" spans="1:8">
      <c r="A249" t="s">
        <v>66</v>
      </c>
      <c r="B249" t="s">
        <v>16</v>
      </c>
      <c r="C249" t="s">
        <v>103</v>
      </c>
      <c r="D249" t="s">
        <v>118</v>
      </c>
      <c r="E249">
        <v>15</v>
      </c>
      <c r="F249" s="2">
        <f>E249/H249</f>
        <v>0.04716981132075472</v>
      </c>
      <c r="G249" t="s">
        <v>47</v>
      </c>
      <c r="H249">
        <v>318</v>
      </c>
    </row>
    <row r="250" spans="1:8">
      <c r="A250" t="s">
        <v>67</v>
      </c>
      <c r="B250" t="s">
        <v>17</v>
      </c>
      <c r="C250" t="s">
        <v>112</v>
      </c>
      <c r="D250" t="s">
        <v>118</v>
      </c>
      <c r="E250">
        <v>63</v>
      </c>
      <c r="F250" s="2">
        <f>E250/H250</f>
        <v>0.080459770114942528</v>
      </c>
      <c r="G250" t="s">
        <v>117</v>
      </c>
      <c r="H250">
        <v>783</v>
      </c>
    </row>
    <row r="251" spans="1:8">
      <c r="A251" t="s">
        <v>67</v>
      </c>
      <c r="B251" t="s">
        <v>17</v>
      </c>
      <c r="C251" t="s">
        <v>101</v>
      </c>
      <c r="D251" t="s">
        <v>118</v>
      </c>
      <c r="E251">
        <v>55</v>
      </c>
      <c r="F251" s="2">
        <f>E251/H251</f>
        <v>0.0804093567251462</v>
      </c>
      <c r="G251" t="s">
        <v>49</v>
      </c>
      <c r="H251">
        <v>684</v>
      </c>
    </row>
    <row r="252" spans="1:8">
      <c r="A252" t="s">
        <v>67</v>
      </c>
      <c r="B252" t="s">
        <v>17</v>
      </c>
      <c r="C252" t="s">
        <v>102</v>
      </c>
      <c r="D252" t="s">
        <v>118</v>
      </c>
      <c r="E252">
        <v>34</v>
      </c>
      <c r="F252" s="2">
        <f>E252/H252</f>
        <v>0.069246435845213852</v>
      </c>
      <c r="G252" t="s">
        <v>48</v>
      </c>
      <c r="H252">
        <v>491</v>
      </c>
    </row>
    <row r="253" spans="1:8">
      <c r="A253" t="s">
        <v>67</v>
      </c>
      <c r="B253" t="s">
        <v>17</v>
      </c>
      <c r="C253" t="s">
        <v>103</v>
      </c>
      <c r="D253" t="s">
        <v>118</v>
      </c>
      <c r="E253">
        <v>12</v>
      </c>
      <c r="F253" s="2">
        <f>E253/H253</f>
        <v>0.065573770491803282</v>
      </c>
      <c r="G253" t="s">
        <v>47</v>
      </c>
      <c r="H253">
        <v>183</v>
      </c>
    </row>
    <row r="254" spans="1:8">
      <c r="A254" t="s">
        <v>68</v>
      </c>
      <c r="B254" t="s">
        <v>18</v>
      </c>
      <c r="C254" t="s">
        <v>112</v>
      </c>
      <c r="D254" t="s">
        <v>118</v>
      </c>
      <c r="E254">
        <v>91</v>
      </c>
      <c r="F254" s="2">
        <f>E254/H254</f>
        <v>0.10990338164251208</v>
      </c>
      <c r="G254" t="s">
        <v>117</v>
      </c>
      <c r="H254">
        <v>828</v>
      </c>
    </row>
    <row r="255" spans="1:8">
      <c r="A255" t="s">
        <v>68</v>
      </c>
      <c r="B255" t="s">
        <v>18</v>
      </c>
      <c r="C255" t="s">
        <v>101</v>
      </c>
      <c r="D255" t="s">
        <v>118</v>
      </c>
      <c r="E255">
        <v>68</v>
      </c>
      <c r="F255" s="2">
        <f>E255/H255</f>
        <v>0.10179640718562874</v>
      </c>
      <c r="G255" t="s">
        <v>49</v>
      </c>
      <c r="H255">
        <v>668</v>
      </c>
    </row>
    <row r="256" spans="1:8">
      <c r="A256" t="s">
        <v>68</v>
      </c>
      <c r="B256" t="s">
        <v>18</v>
      </c>
      <c r="C256" t="s">
        <v>102</v>
      </c>
      <c r="D256" t="s">
        <v>118</v>
      </c>
      <c r="E256">
        <v>51</v>
      </c>
      <c r="F256" s="2">
        <f>E256/H256</f>
        <v>0.1146067415730337</v>
      </c>
      <c r="G256" t="s">
        <v>48</v>
      </c>
      <c r="H256">
        <v>445</v>
      </c>
    </row>
    <row r="257" spans="1:8">
      <c r="A257" t="s">
        <v>68</v>
      </c>
      <c r="B257" t="s">
        <v>18</v>
      </c>
      <c r="C257" t="s">
        <v>103</v>
      </c>
      <c r="D257" t="s">
        <v>118</v>
      </c>
      <c r="E257">
        <v>10</v>
      </c>
      <c r="F257" s="2">
        <f>E257/H257</f>
        <v>0.04975124378109453</v>
      </c>
      <c r="G257" t="s">
        <v>47</v>
      </c>
      <c r="H257">
        <v>201</v>
      </c>
    </row>
    <row r="258" spans="1:8">
      <c r="A258" t="s">
        <v>69</v>
      </c>
      <c r="B258" t="s">
        <v>19</v>
      </c>
      <c r="C258" t="s">
        <v>112</v>
      </c>
      <c r="D258" t="s">
        <v>118</v>
      </c>
      <c r="E258">
        <v>135</v>
      </c>
      <c r="F258" s="2">
        <f>E258/H258</f>
        <v>0.068632435180477888</v>
      </c>
      <c r="G258" t="s">
        <v>117</v>
      </c>
      <c r="H258">
        <v>1967</v>
      </c>
    </row>
    <row r="259" spans="1:8">
      <c r="A259" t="s">
        <v>69</v>
      </c>
      <c r="B259" t="s">
        <v>19</v>
      </c>
      <c r="C259" t="s">
        <v>101</v>
      </c>
      <c r="D259" t="s">
        <v>118</v>
      </c>
      <c r="E259">
        <v>77</v>
      </c>
      <c r="F259" s="2">
        <f>E259/H259</f>
        <v>0.0521680216802168</v>
      </c>
      <c r="G259" t="s">
        <v>49</v>
      </c>
      <c r="H259">
        <v>1476</v>
      </c>
    </row>
    <row r="260" spans="1:8">
      <c r="A260" t="s">
        <v>69</v>
      </c>
      <c r="B260" t="s">
        <v>19</v>
      </c>
      <c r="C260" t="s">
        <v>102</v>
      </c>
      <c r="D260" t="s">
        <v>118</v>
      </c>
      <c r="E260">
        <v>67</v>
      </c>
      <c r="F260" s="2">
        <f>E260/H260</f>
        <v>0.072668112798264642</v>
      </c>
      <c r="G260" t="s">
        <v>48</v>
      </c>
      <c r="H260">
        <v>922</v>
      </c>
    </row>
    <row r="261" spans="1:8">
      <c r="A261" t="s">
        <v>69</v>
      </c>
      <c r="B261" t="s">
        <v>19</v>
      </c>
      <c r="C261" t="s">
        <v>103</v>
      </c>
      <c r="D261" t="s">
        <v>118</v>
      </c>
      <c r="E261">
        <v>28</v>
      </c>
      <c r="F261" s="2">
        <f>E261/H261</f>
        <v>0.060475161987041039</v>
      </c>
      <c r="G261" t="s">
        <v>47</v>
      </c>
      <c r="H261">
        <v>463</v>
      </c>
    </row>
    <row r="262" spans="1:8">
      <c r="A262" t="s">
        <v>70</v>
      </c>
      <c r="B262" t="s">
        <v>20</v>
      </c>
      <c r="C262" t="s">
        <v>112</v>
      </c>
      <c r="D262" t="s">
        <v>118</v>
      </c>
      <c r="E262">
        <v>54</v>
      </c>
      <c r="F262" s="2">
        <f>E262/H262</f>
        <v>0.086956521739130432</v>
      </c>
      <c r="G262" t="s">
        <v>117</v>
      </c>
      <c r="H262">
        <v>621</v>
      </c>
    </row>
    <row r="263" spans="1:8">
      <c r="A263" t="s">
        <v>70</v>
      </c>
      <c r="B263" t="s">
        <v>20</v>
      </c>
      <c r="C263" t="s">
        <v>101</v>
      </c>
      <c r="D263" t="s">
        <v>118</v>
      </c>
      <c r="E263">
        <v>67</v>
      </c>
      <c r="F263" s="2">
        <f>E263/H263</f>
        <v>0.11551724137931034</v>
      </c>
      <c r="G263" t="s">
        <v>49</v>
      </c>
      <c r="H263">
        <v>580</v>
      </c>
    </row>
    <row r="264" spans="1:8">
      <c r="A264" t="s">
        <v>70</v>
      </c>
      <c r="B264" t="s">
        <v>20</v>
      </c>
      <c r="C264" t="s">
        <v>102</v>
      </c>
      <c r="D264" t="s">
        <v>118</v>
      </c>
      <c r="E264">
        <v>26</v>
      </c>
      <c r="F264" s="2">
        <f>E264/H264</f>
        <v>0.071232876712328766</v>
      </c>
      <c r="G264" t="s">
        <v>48</v>
      </c>
      <c r="H264">
        <v>365</v>
      </c>
    </row>
    <row r="265" spans="1:8">
      <c r="A265" t="s">
        <v>70</v>
      </c>
      <c r="B265" t="s">
        <v>20</v>
      </c>
      <c r="C265" t="s">
        <v>103</v>
      </c>
      <c r="D265" t="s">
        <v>118</v>
      </c>
      <c r="E265">
        <v>12</v>
      </c>
      <c r="F265" s="2">
        <f>E265/H265</f>
        <v>0.072289156626506021</v>
      </c>
      <c r="G265" t="s">
        <v>47</v>
      </c>
      <c r="H265">
        <v>166</v>
      </c>
    </row>
    <row r="266" spans="1:8">
      <c r="A266" t="s">
        <v>71</v>
      </c>
      <c r="B266" t="s">
        <v>21</v>
      </c>
      <c r="C266" t="s">
        <v>112</v>
      </c>
      <c r="D266" t="s">
        <v>118</v>
      </c>
      <c r="E266">
        <v>65</v>
      </c>
      <c r="F266" s="2">
        <f>E266/H266</f>
        <v>0.06286266924564797</v>
      </c>
      <c r="G266" t="s">
        <v>117</v>
      </c>
      <c r="H266">
        <v>1034</v>
      </c>
    </row>
    <row r="267" spans="1:8">
      <c r="A267" t="s">
        <v>71</v>
      </c>
      <c r="B267" t="s">
        <v>21</v>
      </c>
      <c r="C267" t="s">
        <v>101</v>
      </c>
      <c r="D267" t="s">
        <v>118</v>
      </c>
      <c r="E267">
        <v>45</v>
      </c>
      <c r="F267" s="2">
        <f>E267/H267</f>
        <v>0.06637168141592921</v>
      </c>
      <c r="G267" t="s">
        <v>49</v>
      </c>
      <c r="H267">
        <v>678</v>
      </c>
    </row>
    <row r="268" spans="1:8">
      <c r="A268" t="s">
        <v>71</v>
      </c>
      <c r="B268" t="s">
        <v>21</v>
      </c>
      <c r="C268" t="s">
        <v>102</v>
      </c>
      <c r="D268" t="s">
        <v>118</v>
      </c>
      <c r="E268">
        <v>25</v>
      </c>
      <c r="F268" s="2">
        <f>E268/H268</f>
        <v>0.07575757575757576</v>
      </c>
      <c r="G268" t="s">
        <v>48</v>
      </c>
      <c r="H268">
        <v>330</v>
      </c>
    </row>
    <row r="269" spans="1:8">
      <c r="A269" t="s">
        <v>71</v>
      </c>
      <c r="B269" t="s">
        <v>21</v>
      </c>
      <c r="C269" t="s">
        <v>103</v>
      </c>
      <c r="D269" t="s">
        <v>118</v>
      </c>
      <c r="E269">
        <v>3</v>
      </c>
      <c r="F269" s="2">
        <f>E269/H269</f>
        <v>0.024193548387096774</v>
      </c>
      <c r="G269" t="s">
        <v>47</v>
      </c>
      <c r="H269">
        <v>124</v>
      </c>
    </row>
    <row r="270" spans="1:8">
      <c r="A270" t="s">
        <v>72</v>
      </c>
      <c r="B270" t="s">
        <v>22</v>
      </c>
      <c r="C270" t="s">
        <v>112</v>
      </c>
      <c r="D270" t="s">
        <v>118</v>
      </c>
      <c r="E270">
        <v>50</v>
      </c>
      <c r="F270" s="2">
        <f>E270/H270</f>
        <v>0.076335877862595422</v>
      </c>
      <c r="G270" t="s">
        <v>117</v>
      </c>
      <c r="H270">
        <v>655</v>
      </c>
    </row>
    <row r="271" spans="1:8">
      <c r="A271" t="s">
        <v>72</v>
      </c>
      <c r="B271" t="s">
        <v>22</v>
      </c>
      <c r="C271" t="s">
        <v>101</v>
      </c>
      <c r="D271" t="s">
        <v>118</v>
      </c>
      <c r="E271">
        <v>40</v>
      </c>
      <c r="F271" s="2">
        <f>E271/H271</f>
        <v>0.089686098654708515</v>
      </c>
      <c r="G271" t="s">
        <v>49</v>
      </c>
      <c r="H271">
        <v>446</v>
      </c>
    </row>
    <row r="272" spans="1:8">
      <c r="A272" t="s">
        <v>72</v>
      </c>
      <c r="B272" t="s">
        <v>22</v>
      </c>
      <c r="C272" t="s">
        <v>102</v>
      </c>
      <c r="D272" t="s">
        <v>118</v>
      </c>
      <c r="E272">
        <v>17</v>
      </c>
      <c r="F272" s="2">
        <f>E272/H272</f>
        <v>0.075892857142857137</v>
      </c>
      <c r="G272" t="s">
        <v>48</v>
      </c>
      <c r="H272">
        <v>224</v>
      </c>
    </row>
    <row r="273" spans="1:8">
      <c r="A273" t="s">
        <v>72</v>
      </c>
      <c r="B273" t="s">
        <v>22</v>
      </c>
      <c r="C273" t="s">
        <v>103</v>
      </c>
      <c r="D273" t="s">
        <v>118</v>
      </c>
      <c r="E273">
        <v>0</v>
      </c>
      <c r="F273" s="2">
        <f>E273/H273</f>
        <v>0</v>
      </c>
      <c r="G273" t="s">
        <v>47</v>
      </c>
      <c r="H273">
        <v>67</v>
      </c>
    </row>
    <row r="274" spans="1:8">
      <c r="A274" t="s">
        <v>73</v>
      </c>
      <c r="B274" t="s">
        <v>23</v>
      </c>
      <c r="C274" t="s">
        <v>112</v>
      </c>
      <c r="D274" t="s">
        <v>118</v>
      </c>
      <c r="E274">
        <v>56</v>
      </c>
      <c r="F274" s="2">
        <f>E274/H274</f>
        <v>0.071065989847715741</v>
      </c>
      <c r="G274" t="s">
        <v>117</v>
      </c>
      <c r="H274">
        <v>788</v>
      </c>
    </row>
    <row r="275" spans="1:8">
      <c r="A275" t="s">
        <v>73</v>
      </c>
      <c r="B275" t="s">
        <v>23</v>
      </c>
      <c r="C275" t="s">
        <v>101</v>
      </c>
      <c r="D275" t="s">
        <v>118</v>
      </c>
      <c r="E275">
        <v>53</v>
      </c>
      <c r="F275" s="2">
        <f>E275/H275</f>
        <v>0.060295790671217292</v>
      </c>
      <c r="G275" t="s">
        <v>49</v>
      </c>
      <c r="H275">
        <v>879</v>
      </c>
    </row>
    <row r="276" spans="1:8">
      <c r="A276" t="s">
        <v>73</v>
      </c>
      <c r="B276" t="s">
        <v>23</v>
      </c>
      <c r="C276" t="s">
        <v>102</v>
      </c>
      <c r="D276" t="s">
        <v>118</v>
      </c>
      <c r="E276">
        <v>42</v>
      </c>
      <c r="F276" s="2">
        <f>E276/H276</f>
        <v>0.073943661971830985</v>
      </c>
      <c r="G276" t="s">
        <v>48</v>
      </c>
      <c r="H276">
        <v>568</v>
      </c>
    </row>
    <row r="277" spans="1:8">
      <c r="A277" t="s">
        <v>73</v>
      </c>
      <c r="B277" t="s">
        <v>23</v>
      </c>
      <c r="C277" t="s">
        <v>103</v>
      </c>
      <c r="D277" t="s">
        <v>118</v>
      </c>
      <c r="E277">
        <v>15</v>
      </c>
      <c r="F277" s="2">
        <f>E277/H277</f>
        <v>0.072115384615384609</v>
      </c>
      <c r="G277" t="s">
        <v>47</v>
      </c>
      <c r="H277">
        <v>208</v>
      </c>
    </row>
    <row r="278" spans="1:8">
      <c r="A278" t="s">
        <v>74</v>
      </c>
      <c r="B278" t="s">
        <v>24</v>
      </c>
      <c r="C278" t="s">
        <v>112</v>
      </c>
      <c r="D278" t="s">
        <v>118</v>
      </c>
      <c r="E278">
        <v>73</v>
      </c>
      <c r="F278" s="2">
        <f>E278/H278</f>
        <v>0.084393063583815028</v>
      </c>
      <c r="G278" t="s">
        <v>117</v>
      </c>
      <c r="H278">
        <v>865</v>
      </c>
    </row>
    <row r="279" spans="1:8">
      <c r="A279" t="s">
        <v>74</v>
      </c>
      <c r="B279" t="s">
        <v>24</v>
      </c>
      <c r="C279" t="s">
        <v>101</v>
      </c>
      <c r="D279" t="s">
        <v>118</v>
      </c>
      <c r="E279">
        <v>45</v>
      </c>
      <c r="F279" s="2">
        <f>E279/H279</f>
        <v>0.070422535211267609</v>
      </c>
      <c r="G279" t="s">
        <v>49</v>
      </c>
      <c r="H279">
        <v>639</v>
      </c>
    </row>
    <row r="280" spans="1:8">
      <c r="A280" t="s">
        <v>74</v>
      </c>
      <c r="B280" t="s">
        <v>24</v>
      </c>
      <c r="C280" t="s">
        <v>102</v>
      </c>
      <c r="D280" t="s">
        <v>118</v>
      </c>
      <c r="E280">
        <v>26</v>
      </c>
      <c r="F280" s="2">
        <f>E280/H280</f>
        <v>0.076923076923076927</v>
      </c>
      <c r="G280" t="s">
        <v>48</v>
      </c>
      <c r="H280">
        <v>338</v>
      </c>
    </row>
    <row r="281" spans="1:8">
      <c r="A281" t="s">
        <v>74</v>
      </c>
      <c r="B281" t="s">
        <v>24</v>
      </c>
      <c r="C281" t="s">
        <v>103</v>
      </c>
      <c r="D281" t="s">
        <v>118</v>
      </c>
      <c r="E281">
        <v>10</v>
      </c>
      <c r="F281" s="2">
        <f>E281/H281</f>
        <v>0.091743119266055051</v>
      </c>
      <c r="G281" t="s">
        <v>47</v>
      </c>
      <c r="H281">
        <v>109</v>
      </c>
    </row>
    <row r="282" spans="1:8">
      <c r="A282" t="s">
        <v>75</v>
      </c>
      <c r="B282" t="s">
        <v>25</v>
      </c>
      <c r="C282" t="s">
        <v>112</v>
      </c>
      <c r="D282" t="s">
        <v>118</v>
      </c>
      <c r="E282">
        <v>43</v>
      </c>
      <c r="F282" s="2">
        <f>E282/H282</f>
        <v>0.049086757990867577</v>
      </c>
      <c r="G282" t="s">
        <v>117</v>
      </c>
      <c r="H282">
        <v>876</v>
      </c>
    </row>
    <row r="283" spans="1:8">
      <c r="A283" t="s">
        <v>75</v>
      </c>
      <c r="B283" t="s">
        <v>25</v>
      </c>
      <c r="C283" t="s">
        <v>101</v>
      </c>
      <c r="D283" t="s">
        <v>118</v>
      </c>
      <c r="E283">
        <v>30</v>
      </c>
      <c r="F283" s="2">
        <f>E283/H283</f>
        <v>0.036363636363636362</v>
      </c>
      <c r="G283" t="s">
        <v>49</v>
      </c>
      <c r="H283">
        <v>825</v>
      </c>
    </row>
    <row r="284" spans="1:8">
      <c r="A284" t="s">
        <v>75</v>
      </c>
      <c r="B284" t="s">
        <v>25</v>
      </c>
      <c r="C284" t="s">
        <v>102</v>
      </c>
      <c r="D284" t="s">
        <v>118</v>
      </c>
      <c r="E284">
        <v>30</v>
      </c>
      <c r="F284" s="2">
        <f>E284/H284</f>
        <v>0.062111801242236024</v>
      </c>
      <c r="G284" t="s">
        <v>48</v>
      </c>
      <c r="H284">
        <v>483</v>
      </c>
    </row>
    <row r="285" spans="1:8">
      <c r="A285" t="s">
        <v>75</v>
      </c>
      <c r="B285" t="s">
        <v>25</v>
      </c>
      <c r="C285" t="s">
        <v>103</v>
      </c>
      <c r="D285" t="s">
        <v>118</v>
      </c>
      <c r="E285">
        <v>11</v>
      </c>
      <c r="F285" s="2">
        <f>E285/H285</f>
        <v>0.066666666666666666</v>
      </c>
      <c r="G285" t="s">
        <v>47</v>
      </c>
      <c r="H285">
        <v>165</v>
      </c>
    </row>
    <row r="286" spans="1:8">
      <c r="A286" t="s">
        <v>76</v>
      </c>
      <c r="B286" t="s">
        <v>26</v>
      </c>
      <c r="C286" t="s">
        <v>112</v>
      </c>
      <c r="D286" t="s">
        <v>118</v>
      </c>
      <c r="E286">
        <v>58</v>
      </c>
      <c r="F286" s="2">
        <f>E286/H286</f>
        <v>0.074263764404609481</v>
      </c>
      <c r="G286" t="s">
        <v>117</v>
      </c>
      <c r="H286">
        <v>781</v>
      </c>
    </row>
    <row r="287" spans="1:8">
      <c r="A287" t="s">
        <v>76</v>
      </c>
      <c r="B287" t="s">
        <v>26</v>
      </c>
      <c r="C287" t="s">
        <v>101</v>
      </c>
      <c r="D287" t="s">
        <v>118</v>
      </c>
      <c r="E287">
        <v>52</v>
      </c>
      <c r="F287" s="2">
        <f>E287/H287</f>
        <v>0.065989847715736044</v>
      </c>
      <c r="G287" t="s">
        <v>49</v>
      </c>
      <c r="H287">
        <v>788</v>
      </c>
    </row>
    <row r="288" spans="1:8">
      <c r="A288" t="s">
        <v>76</v>
      </c>
      <c r="B288" t="s">
        <v>26</v>
      </c>
      <c r="C288" t="s">
        <v>102</v>
      </c>
      <c r="D288" t="s">
        <v>118</v>
      </c>
      <c r="E288">
        <v>47</v>
      </c>
      <c r="F288" s="2">
        <f>E288/H288</f>
        <v>0.094758064516129031</v>
      </c>
      <c r="G288" t="s">
        <v>48</v>
      </c>
      <c r="H288">
        <v>496</v>
      </c>
    </row>
    <row r="289" spans="1:8">
      <c r="A289" t="s">
        <v>76</v>
      </c>
      <c r="B289" t="s">
        <v>26</v>
      </c>
      <c r="C289" t="s">
        <v>103</v>
      </c>
      <c r="D289" t="s">
        <v>118</v>
      </c>
      <c r="E289">
        <v>12</v>
      </c>
      <c r="F289" s="2">
        <f>E289/H289</f>
        <v>0.049586776859504134</v>
      </c>
      <c r="G289" t="s">
        <v>47</v>
      </c>
      <c r="H289">
        <v>242</v>
      </c>
    </row>
    <row r="290" spans="1:8">
      <c r="A290" t="s">
        <v>77</v>
      </c>
      <c r="B290" t="s">
        <v>27</v>
      </c>
      <c r="C290" t="s">
        <v>112</v>
      </c>
      <c r="D290" t="s">
        <v>118</v>
      </c>
      <c r="E290">
        <v>43</v>
      </c>
      <c r="F290" s="2">
        <f>E290/H290</f>
        <v>0.058663028649386086</v>
      </c>
      <c r="G290" t="s">
        <v>117</v>
      </c>
      <c r="H290">
        <v>733</v>
      </c>
    </row>
    <row r="291" spans="1:8">
      <c r="A291" t="s">
        <v>77</v>
      </c>
      <c r="B291" t="s">
        <v>27</v>
      </c>
      <c r="C291" t="s">
        <v>101</v>
      </c>
      <c r="D291" t="s">
        <v>118</v>
      </c>
      <c r="E291">
        <v>49</v>
      </c>
      <c r="F291" s="2">
        <f>E291/H291</f>
        <v>0.066848567530695777</v>
      </c>
      <c r="G291" t="s">
        <v>49</v>
      </c>
      <c r="H291">
        <v>733</v>
      </c>
    </row>
    <row r="292" spans="1:8">
      <c r="A292" t="s">
        <v>77</v>
      </c>
      <c r="B292" t="s">
        <v>27</v>
      </c>
      <c r="C292" t="s">
        <v>102</v>
      </c>
      <c r="D292" t="s">
        <v>118</v>
      </c>
      <c r="E292">
        <v>33</v>
      </c>
      <c r="F292" s="2">
        <f>E292/H292</f>
        <v>0.079136690647482008</v>
      </c>
      <c r="G292" t="s">
        <v>48</v>
      </c>
      <c r="H292">
        <v>417</v>
      </c>
    </row>
    <row r="293" spans="1:8">
      <c r="A293" t="s">
        <v>77</v>
      </c>
      <c r="B293" t="s">
        <v>27</v>
      </c>
      <c r="C293" t="s">
        <v>103</v>
      </c>
      <c r="D293" t="s">
        <v>118</v>
      </c>
      <c r="E293">
        <v>6</v>
      </c>
      <c r="F293" s="2">
        <f>E293/H293</f>
        <v>0.025104602510460251</v>
      </c>
      <c r="G293" t="s">
        <v>47</v>
      </c>
      <c r="H293">
        <v>239</v>
      </c>
    </row>
    <row r="294" spans="1:8">
      <c r="A294" t="s">
        <v>78</v>
      </c>
      <c r="B294" t="s">
        <v>28</v>
      </c>
      <c r="C294" t="s">
        <v>112</v>
      </c>
      <c r="D294" t="s">
        <v>118</v>
      </c>
      <c r="E294">
        <v>57</v>
      </c>
      <c r="F294" s="2">
        <f>E294/H294</f>
        <v>0.06411698537682789</v>
      </c>
      <c r="G294" t="s">
        <v>117</v>
      </c>
      <c r="H294">
        <v>889</v>
      </c>
    </row>
    <row r="295" spans="1:8">
      <c r="A295" t="s">
        <v>78</v>
      </c>
      <c r="B295" t="s">
        <v>28</v>
      </c>
      <c r="C295" t="s">
        <v>101</v>
      </c>
      <c r="D295" t="s">
        <v>118</v>
      </c>
      <c r="E295">
        <v>63</v>
      </c>
      <c r="F295" s="2">
        <f>E295/H295</f>
        <v>0.088483146067415724</v>
      </c>
      <c r="G295" t="s">
        <v>49</v>
      </c>
      <c r="H295">
        <v>712</v>
      </c>
    </row>
    <row r="296" spans="1:8">
      <c r="A296" t="s">
        <v>78</v>
      </c>
      <c r="B296" t="s">
        <v>28</v>
      </c>
      <c r="C296" t="s">
        <v>102</v>
      </c>
      <c r="D296" t="s">
        <v>118</v>
      </c>
      <c r="E296">
        <v>50</v>
      </c>
      <c r="F296" s="2">
        <f>E296/H296</f>
        <v>0.10940919037199125</v>
      </c>
      <c r="G296" t="s">
        <v>48</v>
      </c>
      <c r="H296">
        <v>457</v>
      </c>
    </row>
    <row r="297" spans="1:8">
      <c r="A297" t="s">
        <v>78</v>
      </c>
      <c r="B297" t="s">
        <v>28</v>
      </c>
      <c r="C297" t="s">
        <v>103</v>
      </c>
      <c r="D297" t="s">
        <v>118</v>
      </c>
      <c r="E297">
        <v>10</v>
      </c>
      <c r="F297" s="2">
        <f>E297/H297</f>
        <v>0.059523809523809521</v>
      </c>
      <c r="G297" t="s">
        <v>47</v>
      </c>
      <c r="H297">
        <v>168</v>
      </c>
    </row>
    <row r="298" spans="1:8">
      <c r="A298" t="s">
        <v>79</v>
      </c>
      <c r="B298" t="s">
        <v>29</v>
      </c>
      <c r="C298" t="s">
        <v>112</v>
      </c>
      <c r="D298" t="s">
        <v>118</v>
      </c>
      <c r="E298">
        <v>140</v>
      </c>
      <c r="F298" s="2">
        <f>E298/H298</f>
        <v>0.093209054593874838</v>
      </c>
      <c r="G298" t="s">
        <v>117</v>
      </c>
      <c r="H298">
        <v>1502</v>
      </c>
    </row>
    <row r="299" spans="1:8">
      <c r="A299" t="s">
        <v>79</v>
      </c>
      <c r="B299" t="s">
        <v>29</v>
      </c>
      <c r="C299" t="s">
        <v>101</v>
      </c>
      <c r="D299" t="s">
        <v>118</v>
      </c>
      <c r="E299">
        <v>86</v>
      </c>
      <c r="F299" s="2">
        <f>E299/H299</f>
        <v>0.075504828797190518</v>
      </c>
      <c r="G299" t="s">
        <v>49</v>
      </c>
      <c r="H299">
        <v>1139</v>
      </c>
    </row>
    <row r="300" spans="1:8">
      <c r="A300" t="s">
        <v>79</v>
      </c>
      <c r="B300" t="s">
        <v>29</v>
      </c>
      <c r="C300" t="s">
        <v>102</v>
      </c>
      <c r="D300" t="s">
        <v>118</v>
      </c>
      <c r="E300">
        <v>50</v>
      </c>
      <c r="F300" s="2">
        <f>E300/H300</f>
        <v>0.070126227208976155</v>
      </c>
      <c r="G300" t="s">
        <v>48</v>
      </c>
      <c r="H300">
        <v>713</v>
      </c>
    </row>
    <row r="301" spans="1:8">
      <c r="A301" t="s">
        <v>79</v>
      </c>
      <c r="B301" t="s">
        <v>29</v>
      </c>
      <c r="C301" t="s">
        <v>103</v>
      </c>
      <c r="D301" t="s">
        <v>118</v>
      </c>
      <c r="E301">
        <v>16</v>
      </c>
      <c r="F301" s="2">
        <f>E301/H301</f>
        <v>0.057761732851985562</v>
      </c>
      <c r="G301" t="s">
        <v>47</v>
      </c>
      <c r="H301">
        <v>277</v>
      </c>
    </row>
    <row r="302" spans="1:8">
      <c r="A302" t="s">
        <v>80</v>
      </c>
      <c r="B302" t="s">
        <v>30</v>
      </c>
      <c r="C302" t="s">
        <v>112</v>
      </c>
      <c r="D302" t="s">
        <v>118</v>
      </c>
      <c r="E302">
        <v>37</v>
      </c>
      <c r="F302" s="2">
        <f>E302/H302</f>
        <v>0.045398773006134971</v>
      </c>
      <c r="G302" t="s">
        <v>117</v>
      </c>
      <c r="H302">
        <v>815</v>
      </c>
    </row>
    <row r="303" spans="1:8">
      <c r="A303" t="s">
        <v>80</v>
      </c>
      <c r="B303" t="s">
        <v>30</v>
      </c>
      <c r="C303" t="s">
        <v>101</v>
      </c>
      <c r="D303" t="s">
        <v>118</v>
      </c>
      <c r="E303">
        <v>34</v>
      </c>
      <c r="F303" s="2">
        <f>E303/H303</f>
        <v>0.046008119079837616</v>
      </c>
      <c r="G303" t="s">
        <v>49</v>
      </c>
      <c r="H303">
        <v>739</v>
      </c>
    </row>
    <row r="304" spans="1:8">
      <c r="A304" t="s">
        <v>80</v>
      </c>
      <c r="B304" t="s">
        <v>30</v>
      </c>
      <c r="C304" t="s">
        <v>102</v>
      </c>
      <c r="D304" t="s">
        <v>118</v>
      </c>
      <c r="E304">
        <v>40</v>
      </c>
      <c r="F304" s="2">
        <f>E304/H304</f>
        <v>0.0761904761904762</v>
      </c>
      <c r="G304" t="s">
        <v>48</v>
      </c>
      <c r="H304">
        <v>525</v>
      </c>
    </row>
    <row r="305" spans="1:8">
      <c r="A305" t="s">
        <v>80</v>
      </c>
      <c r="B305" t="s">
        <v>30</v>
      </c>
      <c r="C305" t="s">
        <v>103</v>
      </c>
      <c r="D305" t="s">
        <v>118</v>
      </c>
      <c r="E305">
        <v>11</v>
      </c>
      <c r="F305" s="2">
        <f>E305/H305</f>
        <v>0.066666666666666666</v>
      </c>
      <c r="G305" t="s">
        <v>47</v>
      </c>
      <c r="H305">
        <v>165</v>
      </c>
    </row>
    <row r="306" spans="1:8">
      <c r="A306" t="s">
        <v>81</v>
      </c>
      <c r="B306" t="s">
        <v>31</v>
      </c>
      <c r="C306" t="s">
        <v>112</v>
      </c>
      <c r="D306" t="s">
        <v>118</v>
      </c>
      <c r="E306">
        <v>73</v>
      </c>
      <c r="F306" s="2">
        <f>E306/H306</f>
        <v>0.0540340488527017</v>
      </c>
      <c r="G306" t="s">
        <v>117</v>
      </c>
      <c r="H306">
        <v>1351</v>
      </c>
    </row>
    <row r="307" spans="1:8">
      <c r="A307" t="s">
        <v>81</v>
      </c>
      <c r="B307" t="s">
        <v>31</v>
      </c>
      <c r="C307" t="s">
        <v>101</v>
      </c>
      <c r="D307" t="s">
        <v>118</v>
      </c>
      <c r="E307">
        <v>72</v>
      </c>
      <c r="F307" s="2">
        <f>E307/H307</f>
        <v>0.055003819709702063</v>
      </c>
      <c r="G307" t="s">
        <v>49</v>
      </c>
      <c r="H307">
        <v>1309</v>
      </c>
    </row>
    <row r="308" spans="1:8">
      <c r="A308" t="s">
        <v>81</v>
      </c>
      <c r="B308" t="s">
        <v>31</v>
      </c>
      <c r="C308" t="s">
        <v>102</v>
      </c>
      <c r="D308" t="s">
        <v>118</v>
      </c>
      <c r="E308">
        <v>57</v>
      </c>
      <c r="F308" s="2">
        <f>E308/H308</f>
        <v>0.062363238512035013</v>
      </c>
      <c r="G308" t="s">
        <v>48</v>
      </c>
      <c r="H308">
        <v>914</v>
      </c>
    </row>
    <row r="309" spans="1:8">
      <c r="A309" t="s">
        <v>81</v>
      </c>
      <c r="B309" t="s">
        <v>31</v>
      </c>
      <c r="C309" t="s">
        <v>103</v>
      </c>
      <c r="D309" t="s">
        <v>118</v>
      </c>
      <c r="E309">
        <v>28</v>
      </c>
      <c r="F309" s="2">
        <f>E309/H309</f>
        <v>0.080229226361031525</v>
      </c>
      <c r="G309" t="s">
        <v>47</v>
      </c>
      <c r="H309">
        <v>349</v>
      </c>
    </row>
    <row r="310" spans="1:8">
      <c r="A310" t="s">
        <v>82</v>
      </c>
      <c r="B310" t="s">
        <v>32</v>
      </c>
      <c r="C310" t="s">
        <v>112</v>
      </c>
      <c r="D310" t="s">
        <v>118</v>
      </c>
      <c r="E310">
        <v>51</v>
      </c>
      <c r="F310" s="2">
        <f>E310/H310</f>
        <v>0.066233766233766228</v>
      </c>
      <c r="G310" t="s">
        <v>117</v>
      </c>
      <c r="H310">
        <v>770</v>
      </c>
    </row>
    <row r="311" spans="1:8">
      <c r="A311" t="s">
        <v>82</v>
      </c>
      <c r="B311" t="s">
        <v>32</v>
      </c>
      <c r="C311" t="s">
        <v>101</v>
      </c>
      <c r="D311" t="s">
        <v>118</v>
      </c>
      <c r="E311">
        <v>48</v>
      </c>
      <c r="F311" s="2">
        <f>E311/H311</f>
        <v>0.0679886685552408</v>
      </c>
      <c r="G311" t="s">
        <v>49</v>
      </c>
      <c r="H311">
        <v>706</v>
      </c>
    </row>
    <row r="312" spans="1:8">
      <c r="A312" t="s">
        <v>82</v>
      </c>
      <c r="B312" t="s">
        <v>32</v>
      </c>
      <c r="C312" t="s">
        <v>102</v>
      </c>
      <c r="D312" t="s">
        <v>118</v>
      </c>
      <c r="E312">
        <v>26</v>
      </c>
      <c r="F312" s="2">
        <f>E312/H312</f>
        <v>0.052</v>
      </c>
      <c r="G312" t="s">
        <v>48</v>
      </c>
      <c r="H312">
        <v>500</v>
      </c>
    </row>
    <row r="313" spans="1:8">
      <c r="A313" t="s">
        <v>82</v>
      </c>
      <c r="B313" t="s">
        <v>32</v>
      </c>
      <c r="C313" t="s">
        <v>103</v>
      </c>
      <c r="D313" t="s">
        <v>118</v>
      </c>
      <c r="E313">
        <v>6</v>
      </c>
      <c r="F313" s="2">
        <f>E313/H313</f>
        <v>0.0297029702970297</v>
      </c>
      <c r="G313" t="s">
        <v>47</v>
      </c>
      <c r="H313">
        <v>202</v>
      </c>
    </row>
    <row r="314" spans="1:8">
      <c r="A314" t="s">
        <v>83</v>
      </c>
      <c r="B314" t="s">
        <v>33</v>
      </c>
      <c r="C314" t="s">
        <v>112</v>
      </c>
      <c r="D314" t="s">
        <v>118</v>
      </c>
      <c r="E314">
        <v>76</v>
      </c>
      <c r="F314" s="2">
        <f>E314/H314</f>
        <v>0.062966031483015744</v>
      </c>
      <c r="G314" t="s">
        <v>117</v>
      </c>
      <c r="H314">
        <v>1207</v>
      </c>
    </row>
    <row r="315" spans="1:8">
      <c r="A315" t="s">
        <v>83</v>
      </c>
      <c r="B315" t="s">
        <v>33</v>
      </c>
      <c r="C315" t="s">
        <v>101</v>
      </c>
      <c r="D315" t="s">
        <v>118</v>
      </c>
      <c r="E315">
        <v>53</v>
      </c>
      <c r="F315" s="2">
        <f>E315/H315</f>
        <v>0.051656920077972707</v>
      </c>
      <c r="G315" t="s">
        <v>49</v>
      </c>
      <c r="H315">
        <v>1026</v>
      </c>
    </row>
    <row r="316" spans="1:8">
      <c r="A316" t="s">
        <v>83</v>
      </c>
      <c r="B316" t="s">
        <v>33</v>
      </c>
      <c r="C316" t="s">
        <v>102</v>
      </c>
      <c r="D316" t="s">
        <v>118</v>
      </c>
      <c r="E316">
        <v>42</v>
      </c>
      <c r="F316" s="2">
        <f>E316/H316</f>
        <v>0.0577716643741403</v>
      </c>
      <c r="G316" t="s">
        <v>48</v>
      </c>
      <c r="H316">
        <v>727</v>
      </c>
    </row>
    <row r="317" spans="1:8">
      <c r="A317" t="s">
        <v>83</v>
      </c>
      <c r="B317" t="s">
        <v>33</v>
      </c>
      <c r="C317" t="s">
        <v>103</v>
      </c>
      <c r="D317" t="s">
        <v>118</v>
      </c>
      <c r="E317">
        <v>13</v>
      </c>
      <c r="F317" s="2">
        <f>E317/H317</f>
        <v>0.0327455919395466</v>
      </c>
      <c r="G317" t="s">
        <v>47</v>
      </c>
      <c r="H317">
        <v>397</v>
      </c>
    </row>
    <row r="318" spans="1:8">
      <c r="A318" t="s">
        <v>84</v>
      </c>
      <c r="B318" t="s">
        <v>34</v>
      </c>
      <c r="C318" t="s">
        <v>112</v>
      </c>
      <c r="D318" t="s">
        <v>118</v>
      </c>
      <c r="E318">
        <v>168</v>
      </c>
      <c r="F318" s="2">
        <f>E318/H318</f>
        <v>0.074468085106382975</v>
      </c>
      <c r="G318" t="s">
        <v>117</v>
      </c>
      <c r="H318">
        <v>2256</v>
      </c>
    </row>
    <row r="319" spans="1:8">
      <c r="A319" t="s">
        <v>84</v>
      </c>
      <c r="B319" t="s">
        <v>34</v>
      </c>
      <c r="C319" t="s">
        <v>101</v>
      </c>
      <c r="D319" t="s">
        <v>118</v>
      </c>
      <c r="E319">
        <v>132</v>
      </c>
      <c r="F319" s="2">
        <f>E319/H319</f>
        <v>0.062648315140009486</v>
      </c>
      <c r="G319" t="s">
        <v>49</v>
      </c>
      <c r="H319">
        <v>2107</v>
      </c>
    </row>
    <row r="320" spans="1:8">
      <c r="A320" t="s">
        <v>84</v>
      </c>
      <c r="B320" t="s">
        <v>34</v>
      </c>
      <c r="C320" t="s">
        <v>102</v>
      </c>
      <c r="D320" t="s">
        <v>118</v>
      </c>
      <c r="E320">
        <v>95</v>
      </c>
      <c r="F320" s="2">
        <f>E320/H320</f>
        <v>0.071644042232277522</v>
      </c>
      <c r="G320" t="s">
        <v>48</v>
      </c>
      <c r="H320">
        <v>1326</v>
      </c>
    </row>
    <row r="321" spans="1:8">
      <c r="A321" t="s">
        <v>84</v>
      </c>
      <c r="B321" t="s">
        <v>34</v>
      </c>
      <c r="C321" t="s">
        <v>103</v>
      </c>
      <c r="D321" t="s">
        <v>118</v>
      </c>
      <c r="E321">
        <v>29</v>
      </c>
      <c r="F321" s="2">
        <f>E321/H321</f>
        <v>0.060291060291060294</v>
      </c>
      <c r="G321" t="s">
        <v>47</v>
      </c>
      <c r="H321">
        <v>481</v>
      </c>
    </row>
    <row r="322" spans="1:8">
      <c r="A322" t="s">
        <v>85</v>
      </c>
      <c r="B322" t="s">
        <v>35</v>
      </c>
      <c r="C322" t="s">
        <v>112</v>
      </c>
      <c r="D322" t="s">
        <v>118</v>
      </c>
      <c r="E322">
        <v>55</v>
      </c>
      <c r="F322" s="2">
        <f>E322/H322</f>
        <v>0.096153846153846159</v>
      </c>
      <c r="G322" t="s">
        <v>117</v>
      </c>
      <c r="H322">
        <v>572</v>
      </c>
    </row>
    <row r="323" spans="1:8">
      <c r="A323" t="s">
        <v>85</v>
      </c>
      <c r="B323" t="s">
        <v>35</v>
      </c>
      <c r="C323" t="s">
        <v>101</v>
      </c>
      <c r="D323" t="s">
        <v>118</v>
      </c>
      <c r="E323">
        <v>32</v>
      </c>
      <c r="F323" s="2">
        <f>E323/H323</f>
        <v>0.0893854748603352</v>
      </c>
      <c r="G323" t="s">
        <v>49</v>
      </c>
      <c r="H323">
        <v>358</v>
      </c>
    </row>
    <row r="324" spans="1:8">
      <c r="A324" t="s">
        <v>85</v>
      </c>
      <c r="B324" t="s">
        <v>35</v>
      </c>
      <c r="C324" t="s">
        <v>102</v>
      </c>
      <c r="D324" t="s">
        <v>118</v>
      </c>
      <c r="E324">
        <v>12</v>
      </c>
      <c r="F324" s="2">
        <f>E324/H324</f>
        <v>0.058823529411764705</v>
      </c>
      <c r="G324" t="s">
        <v>48</v>
      </c>
      <c r="H324">
        <v>204</v>
      </c>
    </row>
    <row r="325" spans="1:8">
      <c r="A325" t="s">
        <v>85</v>
      </c>
      <c r="B325" t="s">
        <v>35</v>
      </c>
      <c r="C325" t="s">
        <v>103</v>
      </c>
      <c r="D325" t="s">
        <v>118</v>
      </c>
      <c r="E325">
        <v>1</v>
      </c>
      <c r="F325" s="2">
        <f>E325/H325</f>
        <v>0.016129032258064516</v>
      </c>
      <c r="G325" t="s">
        <v>47</v>
      </c>
      <c r="H325">
        <v>62</v>
      </c>
    </row>
    <row r="326" spans="1:8">
      <c r="A326" t="s">
        <v>86</v>
      </c>
      <c r="B326" t="s">
        <v>36</v>
      </c>
      <c r="C326" t="s">
        <v>112</v>
      </c>
      <c r="D326" t="s">
        <v>118</v>
      </c>
      <c r="E326">
        <v>47</v>
      </c>
      <c r="F326" s="2">
        <f>E326/H326</f>
        <v>0.0717557251908397</v>
      </c>
      <c r="G326" t="s">
        <v>117</v>
      </c>
      <c r="H326">
        <v>655</v>
      </c>
    </row>
    <row r="327" spans="1:8">
      <c r="A327" t="s">
        <v>86</v>
      </c>
      <c r="B327" t="s">
        <v>36</v>
      </c>
      <c r="C327" t="s">
        <v>101</v>
      </c>
      <c r="D327" t="s">
        <v>118</v>
      </c>
      <c r="E327">
        <v>37</v>
      </c>
      <c r="F327" s="2">
        <f>E327/H327</f>
        <v>0.075356415478615074</v>
      </c>
      <c r="G327" t="s">
        <v>49</v>
      </c>
      <c r="H327">
        <v>491</v>
      </c>
    </row>
    <row r="328" spans="1:8">
      <c r="A328" t="s">
        <v>86</v>
      </c>
      <c r="B328" t="s">
        <v>36</v>
      </c>
      <c r="C328" t="s">
        <v>102</v>
      </c>
      <c r="D328" t="s">
        <v>118</v>
      </c>
      <c r="E328">
        <v>27</v>
      </c>
      <c r="F328" s="2">
        <f>E328/H328</f>
        <v>0.088235294117647065</v>
      </c>
      <c r="G328" t="s">
        <v>48</v>
      </c>
      <c r="H328">
        <v>306</v>
      </c>
    </row>
    <row r="329" spans="1:8">
      <c r="A329" t="s">
        <v>86</v>
      </c>
      <c r="B329" t="s">
        <v>36</v>
      </c>
      <c r="C329" t="s">
        <v>103</v>
      </c>
      <c r="D329" t="s">
        <v>118</v>
      </c>
      <c r="E329">
        <v>6</v>
      </c>
      <c r="F329" s="2">
        <f>E329/H329</f>
        <v>0.053571428571428568</v>
      </c>
      <c r="G329" t="s">
        <v>47</v>
      </c>
      <c r="H329">
        <v>112</v>
      </c>
    </row>
    <row r="330" spans="1:8">
      <c r="A330" t="s">
        <v>87</v>
      </c>
      <c r="B330" t="s">
        <v>37</v>
      </c>
      <c r="C330" t="s">
        <v>112</v>
      </c>
      <c r="D330" t="s">
        <v>118</v>
      </c>
      <c r="E330">
        <v>63</v>
      </c>
      <c r="F330" s="2">
        <f>E330/H330</f>
        <v>0.075630252100840331</v>
      </c>
      <c r="G330" t="s">
        <v>117</v>
      </c>
      <c r="H330">
        <v>833</v>
      </c>
    </row>
    <row r="331" spans="1:8">
      <c r="A331" t="s">
        <v>87</v>
      </c>
      <c r="B331" t="s">
        <v>37</v>
      </c>
      <c r="C331" t="s">
        <v>101</v>
      </c>
      <c r="D331" t="s">
        <v>118</v>
      </c>
      <c r="E331">
        <v>50</v>
      </c>
      <c r="F331" s="2">
        <f>E331/H331</f>
        <v>0.087108013937282236</v>
      </c>
      <c r="G331" t="s">
        <v>49</v>
      </c>
      <c r="H331">
        <v>574</v>
      </c>
    </row>
    <row r="332" spans="1:8">
      <c r="A332" t="s">
        <v>87</v>
      </c>
      <c r="B332" t="s">
        <v>37</v>
      </c>
      <c r="C332" t="s">
        <v>102</v>
      </c>
      <c r="D332" t="s">
        <v>118</v>
      </c>
      <c r="E332">
        <v>31</v>
      </c>
      <c r="F332" s="2">
        <f>E332/H332</f>
        <v>0.0773067331670823</v>
      </c>
      <c r="G332" t="s">
        <v>48</v>
      </c>
      <c r="H332">
        <v>401</v>
      </c>
    </row>
    <row r="333" spans="1:8">
      <c r="A333" t="s">
        <v>87</v>
      </c>
      <c r="B333" t="s">
        <v>37</v>
      </c>
      <c r="C333" t="s">
        <v>103</v>
      </c>
      <c r="D333" t="s">
        <v>118</v>
      </c>
      <c r="E333">
        <v>11</v>
      </c>
      <c r="F333" s="2">
        <f>E333/H333</f>
        <v>0.055276381909547742</v>
      </c>
      <c r="G333" t="s">
        <v>47</v>
      </c>
      <c r="H333">
        <v>199</v>
      </c>
    </row>
    <row r="334" spans="1:8">
      <c r="A334" t="s">
        <v>88</v>
      </c>
      <c r="B334" t="s">
        <v>38</v>
      </c>
      <c r="C334" t="s">
        <v>112</v>
      </c>
      <c r="D334" t="s">
        <v>118</v>
      </c>
      <c r="E334">
        <v>52</v>
      </c>
      <c r="F334" s="2">
        <f>E334/H334</f>
        <v>0.061465721040189124</v>
      </c>
      <c r="G334" t="s">
        <v>117</v>
      </c>
      <c r="H334">
        <v>846</v>
      </c>
    </row>
    <row r="335" spans="1:8">
      <c r="A335" t="s">
        <v>88</v>
      </c>
      <c r="B335" t="s">
        <v>38</v>
      </c>
      <c r="C335" t="s">
        <v>101</v>
      </c>
      <c r="D335" t="s">
        <v>118</v>
      </c>
      <c r="E335">
        <v>43</v>
      </c>
      <c r="F335" s="2">
        <f>E335/H335</f>
        <v>0.055627425614489</v>
      </c>
      <c r="G335" t="s">
        <v>49</v>
      </c>
      <c r="H335">
        <v>773</v>
      </c>
    </row>
    <row r="336" spans="1:8">
      <c r="A336" t="s">
        <v>88</v>
      </c>
      <c r="B336" t="s">
        <v>38</v>
      </c>
      <c r="C336" t="s">
        <v>102</v>
      </c>
      <c r="D336" t="s">
        <v>118</v>
      </c>
      <c r="E336">
        <v>47</v>
      </c>
      <c r="F336" s="2">
        <f>E336/H336</f>
        <v>0.0817391304347826</v>
      </c>
      <c r="G336" t="s">
        <v>48</v>
      </c>
      <c r="H336">
        <v>575</v>
      </c>
    </row>
    <row r="337" spans="1:8">
      <c r="A337" t="s">
        <v>88</v>
      </c>
      <c r="B337" t="s">
        <v>38</v>
      </c>
      <c r="C337" t="s">
        <v>103</v>
      </c>
      <c r="D337" t="s">
        <v>118</v>
      </c>
      <c r="E337">
        <v>15</v>
      </c>
      <c r="F337" s="2">
        <f>E337/H337</f>
        <v>0.064935064935064929</v>
      </c>
      <c r="G337" t="s">
        <v>47</v>
      </c>
      <c r="H337">
        <v>231</v>
      </c>
    </row>
    <row r="338" spans="1:8">
      <c r="A338" t="s">
        <v>89</v>
      </c>
      <c r="B338" t="s">
        <v>39</v>
      </c>
      <c r="C338" t="s">
        <v>112</v>
      </c>
      <c r="D338" t="s">
        <v>118</v>
      </c>
      <c r="E338">
        <v>49</v>
      </c>
      <c r="F338" s="2">
        <f>E338/H338</f>
        <v>0.071428571428571425</v>
      </c>
      <c r="G338" t="s">
        <v>117</v>
      </c>
      <c r="H338">
        <v>686</v>
      </c>
    </row>
    <row r="339" spans="1:8">
      <c r="A339" t="s">
        <v>89</v>
      </c>
      <c r="B339" t="s">
        <v>39</v>
      </c>
      <c r="C339" t="s">
        <v>101</v>
      </c>
      <c r="D339" t="s">
        <v>118</v>
      </c>
      <c r="E339">
        <v>51</v>
      </c>
      <c r="F339" s="2">
        <f>E339/H339</f>
        <v>0.10261569416498995</v>
      </c>
      <c r="G339" t="s">
        <v>49</v>
      </c>
      <c r="H339">
        <v>497</v>
      </c>
    </row>
    <row r="340" spans="1:8">
      <c r="A340" t="s">
        <v>89</v>
      </c>
      <c r="B340" t="s">
        <v>39</v>
      </c>
      <c r="C340" t="s">
        <v>102</v>
      </c>
      <c r="D340" t="s">
        <v>118</v>
      </c>
      <c r="E340">
        <v>27</v>
      </c>
      <c r="F340" s="2">
        <f>E340/H340</f>
        <v>0.084112149532710276</v>
      </c>
      <c r="G340" t="s">
        <v>48</v>
      </c>
      <c r="H340">
        <v>321</v>
      </c>
    </row>
    <row r="341" spans="1:8">
      <c r="A341" t="s">
        <v>89</v>
      </c>
      <c r="B341" t="s">
        <v>39</v>
      </c>
      <c r="C341" t="s">
        <v>103</v>
      </c>
      <c r="D341" t="s">
        <v>118</v>
      </c>
      <c r="E341">
        <v>4</v>
      </c>
      <c r="F341" s="2">
        <f>E341/H341</f>
        <v>0.037383177570093455</v>
      </c>
      <c r="G341" t="s">
        <v>47</v>
      </c>
      <c r="H341">
        <v>107</v>
      </c>
    </row>
    <row r="342" spans="1:8">
      <c r="A342" t="s">
        <v>90</v>
      </c>
      <c r="B342" t="s">
        <v>40</v>
      </c>
      <c r="C342" t="s">
        <v>112</v>
      </c>
      <c r="D342" t="s">
        <v>118</v>
      </c>
      <c r="E342">
        <v>56</v>
      </c>
      <c r="F342" s="2">
        <f>E342/H342</f>
        <v>0.080344332855093251</v>
      </c>
      <c r="G342" t="s">
        <v>117</v>
      </c>
      <c r="H342">
        <v>697</v>
      </c>
    </row>
    <row r="343" spans="1:8">
      <c r="A343" t="s">
        <v>90</v>
      </c>
      <c r="B343" t="s">
        <v>40</v>
      </c>
      <c r="C343" t="s">
        <v>101</v>
      </c>
      <c r="D343" t="s">
        <v>118</v>
      </c>
      <c r="E343">
        <v>42</v>
      </c>
      <c r="F343" s="2">
        <f>E343/H343</f>
        <v>0.080614203454894437</v>
      </c>
      <c r="G343" t="s">
        <v>49</v>
      </c>
      <c r="H343">
        <v>521</v>
      </c>
    </row>
    <row r="344" spans="1:8">
      <c r="A344" t="s">
        <v>90</v>
      </c>
      <c r="B344" t="s">
        <v>40</v>
      </c>
      <c r="C344" t="s">
        <v>102</v>
      </c>
      <c r="D344" t="s">
        <v>118</v>
      </c>
      <c r="E344">
        <v>33</v>
      </c>
      <c r="F344" s="2">
        <f>E344/H344</f>
        <v>0.096209912536443148</v>
      </c>
      <c r="G344" t="s">
        <v>48</v>
      </c>
      <c r="H344">
        <v>343</v>
      </c>
    </row>
    <row r="345" spans="1:8">
      <c r="A345" t="s">
        <v>90</v>
      </c>
      <c r="B345" t="s">
        <v>40</v>
      </c>
      <c r="C345" t="s">
        <v>103</v>
      </c>
      <c r="D345" t="s">
        <v>118</v>
      </c>
      <c r="E345">
        <v>7</v>
      </c>
      <c r="F345" s="2">
        <f>E345/H345</f>
        <v>0.056451612903225805</v>
      </c>
      <c r="G345" t="s">
        <v>47</v>
      </c>
      <c r="H345">
        <v>124</v>
      </c>
    </row>
    <row r="346" spans="1:8">
      <c r="A346" t="s">
        <v>91</v>
      </c>
      <c r="B346" t="s">
        <v>41</v>
      </c>
      <c r="C346" t="s">
        <v>112</v>
      </c>
      <c r="D346" t="s">
        <v>118</v>
      </c>
      <c r="E346">
        <v>172</v>
      </c>
      <c r="F346" s="2">
        <f>E346/H346</f>
        <v>0.08700050581689428</v>
      </c>
      <c r="G346" t="s">
        <v>117</v>
      </c>
      <c r="H346">
        <v>1977</v>
      </c>
    </row>
    <row r="347" spans="1:8">
      <c r="A347" t="s">
        <v>91</v>
      </c>
      <c r="B347" t="s">
        <v>41</v>
      </c>
      <c r="C347" t="s">
        <v>101</v>
      </c>
      <c r="D347" t="s">
        <v>118</v>
      </c>
      <c r="E347">
        <v>114</v>
      </c>
      <c r="F347" s="2">
        <f>E347/H347</f>
        <v>0.08520179372197309</v>
      </c>
      <c r="G347" t="s">
        <v>49</v>
      </c>
      <c r="H347">
        <v>1338</v>
      </c>
    </row>
    <row r="348" spans="1:8">
      <c r="A348" t="s">
        <v>91</v>
      </c>
      <c r="B348" t="s">
        <v>41</v>
      </c>
      <c r="C348" t="s">
        <v>102</v>
      </c>
      <c r="D348" t="s">
        <v>118</v>
      </c>
      <c r="E348">
        <v>82</v>
      </c>
      <c r="F348" s="2">
        <f>E348/H348</f>
        <v>0.093287827076222976</v>
      </c>
      <c r="G348" t="s">
        <v>48</v>
      </c>
      <c r="H348">
        <v>879</v>
      </c>
    </row>
    <row r="349" spans="1:8">
      <c r="A349" t="s">
        <v>91</v>
      </c>
      <c r="B349" t="s">
        <v>41</v>
      </c>
      <c r="C349" t="s">
        <v>103</v>
      </c>
      <c r="D349" t="s">
        <v>118</v>
      </c>
      <c r="E349">
        <v>14</v>
      </c>
      <c r="F349" s="2">
        <f>E349/H349</f>
        <v>0.059829059829059832</v>
      </c>
      <c r="G349" t="s">
        <v>47</v>
      </c>
      <c r="H349">
        <v>234</v>
      </c>
    </row>
    <row r="350" spans="1:8">
      <c r="A350" t="s">
        <v>92</v>
      </c>
      <c r="B350" t="s">
        <v>42</v>
      </c>
      <c r="C350" t="s">
        <v>112</v>
      </c>
      <c r="D350" t="s">
        <v>118</v>
      </c>
      <c r="E350">
        <v>64</v>
      </c>
      <c r="F350" s="2">
        <f>E350/H350</f>
        <v>0.092619392185238777</v>
      </c>
      <c r="G350" t="s">
        <v>117</v>
      </c>
      <c r="H350">
        <v>691</v>
      </c>
    </row>
    <row r="351" spans="1:8">
      <c r="A351" t="s">
        <v>92</v>
      </c>
      <c r="B351" t="s">
        <v>42</v>
      </c>
      <c r="C351" t="s">
        <v>101</v>
      </c>
      <c r="D351" t="s">
        <v>118</v>
      </c>
      <c r="E351">
        <v>59</v>
      </c>
      <c r="F351" s="2">
        <f>E351/H351</f>
        <v>0.10535714285714286</v>
      </c>
      <c r="G351" t="s">
        <v>49</v>
      </c>
      <c r="H351">
        <v>560</v>
      </c>
    </row>
    <row r="352" spans="1:8">
      <c r="A352" t="s">
        <v>92</v>
      </c>
      <c r="B352" t="s">
        <v>42</v>
      </c>
      <c r="C352" t="s">
        <v>102</v>
      </c>
      <c r="D352" t="s">
        <v>118</v>
      </c>
      <c r="E352">
        <v>35</v>
      </c>
      <c r="F352" s="2">
        <f>E352/H352</f>
        <v>0.10028653295128939</v>
      </c>
      <c r="G352" t="s">
        <v>48</v>
      </c>
      <c r="H352">
        <v>349</v>
      </c>
    </row>
    <row r="353" spans="1:8">
      <c r="A353" t="s">
        <v>92</v>
      </c>
      <c r="B353" t="s">
        <v>42</v>
      </c>
      <c r="C353" t="s">
        <v>103</v>
      </c>
      <c r="D353" t="s">
        <v>118</v>
      </c>
      <c r="E353">
        <v>6</v>
      </c>
      <c r="F353" s="2">
        <f>E353/H353</f>
        <v>0.051724137931034482</v>
      </c>
      <c r="G353" t="s">
        <v>47</v>
      </c>
      <c r="H353">
        <v>116</v>
      </c>
    </row>
    <row r="354" spans="1:8">
      <c r="A354" t="s">
        <v>93</v>
      </c>
      <c r="B354" t="s">
        <v>43</v>
      </c>
      <c r="C354" t="s">
        <v>112</v>
      </c>
      <c r="D354" t="s">
        <v>118</v>
      </c>
      <c r="E354">
        <v>63</v>
      </c>
      <c r="F354" s="2">
        <f>E354/H354</f>
        <v>0.097674418604651161</v>
      </c>
      <c r="G354" t="s">
        <v>117</v>
      </c>
      <c r="H354">
        <v>645</v>
      </c>
    </row>
    <row r="355" spans="1:8">
      <c r="A355" t="s">
        <v>93</v>
      </c>
      <c r="B355" t="s">
        <v>43</v>
      </c>
      <c r="C355" t="s">
        <v>101</v>
      </c>
      <c r="D355" t="s">
        <v>118</v>
      </c>
      <c r="E355">
        <v>28</v>
      </c>
      <c r="F355" s="2">
        <f>E355/H355</f>
        <v>0.07567567567567568</v>
      </c>
      <c r="G355" t="s">
        <v>49</v>
      </c>
      <c r="H355">
        <v>370</v>
      </c>
    </row>
    <row r="356" spans="1:8">
      <c r="A356" t="s">
        <v>93</v>
      </c>
      <c r="B356" t="s">
        <v>43</v>
      </c>
      <c r="C356" t="s">
        <v>102</v>
      </c>
      <c r="D356" t="s">
        <v>118</v>
      </c>
      <c r="E356">
        <v>14</v>
      </c>
      <c r="F356" s="2">
        <f>E356/H356</f>
        <v>0.071065989847715741</v>
      </c>
      <c r="G356" t="s">
        <v>48</v>
      </c>
      <c r="H356">
        <v>197</v>
      </c>
    </row>
    <row r="357" spans="1:8">
      <c r="A357" t="s">
        <v>93</v>
      </c>
      <c r="B357" t="s">
        <v>43</v>
      </c>
      <c r="C357" t="s">
        <v>103</v>
      </c>
      <c r="D357" t="s">
        <v>118</v>
      </c>
      <c r="E357">
        <v>1</v>
      </c>
      <c r="F357" s="2">
        <f>E357/H357</f>
        <v>0.017543859649122806</v>
      </c>
      <c r="G357" t="s">
        <v>47</v>
      </c>
      <c r="H357">
        <v>57</v>
      </c>
    </row>
    <row r="358" spans="1:8">
      <c r="A358" t="s">
        <v>94</v>
      </c>
      <c r="B358" t="s">
        <v>44</v>
      </c>
      <c r="C358" t="s">
        <v>112</v>
      </c>
      <c r="D358" t="s">
        <v>118</v>
      </c>
      <c r="E358">
        <v>64</v>
      </c>
      <c r="F358" s="2">
        <f>E358/H358</f>
        <v>0.09696969696969697</v>
      </c>
      <c r="G358" t="s">
        <v>117</v>
      </c>
      <c r="H358">
        <v>660</v>
      </c>
    </row>
    <row r="359" spans="1:8">
      <c r="A359" t="s">
        <v>94</v>
      </c>
      <c r="B359" t="s">
        <v>44</v>
      </c>
      <c r="C359" t="s">
        <v>101</v>
      </c>
      <c r="D359" t="s">
        <v>118</v>
      </c>
      <c r="E359">
        <v>29</v>
      </c>
      <c r="F359" s="2">
        <f>E359/H359</f>
        <v>0.065759637188208611</v>
      </c>
      <c r="G359" t="s">
        <v>49</v>
      </c>
      <c r="H359">
        <v>441</v>
      </c>
    </row>
    <row r="360" spans="1:8">
      <c r="A360" t="s">
        <v>94</v>
      </c>
      <c r="B360" t="s">
        <v>44</v>
      </c>
      <c r="C360" t="s">
        <v>102</v>
      </c>
      <c r="D360" t="s">
        <v>118</v>
      </c>
      <c r="E360">
        <v>28</v>
      </c>
      <c r="F360" s="2">
        <f>E360/H360</f>
        <v>0.10332103321033211</v>
      </c>
      <c r="G360" t="s">
        <v>48</v>
      </c>
      <c r="H360">
        <v>271</v>
      </c>
    </row>
    <row r="361" spans="1:8">
      <c r="A361" t="s">
        <v>94</v>
      </c>
      <c r="B361" t="s">
        <v>44</v>
      </c>
      <c r="C361" t="s">
        <v>103</v>
      </c>
      <c r="D361" t="s">
        <v>118</v>
      </c>
      <c r="E361">
        <v>7</v>
      </c>
      <c r="F361" s="2">
        <f>E361/H361</f>
        <v>0.090909090909090912</v>
      </c>
      <c r="G361" t="s">
        <v>47</v>
      </c>
      <c r="H361">
        <v>77</v>
      </c>
    </row>
    <row r="362" spans="1:8">
      <c r="A362" t="s">
        <v>107</v>
      </c>
      <c r="B362" t="s">
        <v>104</v>
      </c>
      <c r="C362" t="s">
        <v>112</v>
      </c>
      <c r="D362" t="s">
        <v>116</v>
      </c>
      <c r="E362">
        <f>'[5]Dataset'!$G$44+'[5]Dataset'!$G$45+'[5]Dataset'!$G$46</f>
        <v>8485</v>
      </c>
      <c r="F362" s="2">
        <f>E362/H362</f>
        <v>0.17218637120012986</v>
      </c>
      <c r="G362" t="s">
        <v>112</v>
      </c>
      <c r="H362">
        <f>'[5]Dataset'!$H$43</f>
        <v>49278</v>
      </c>
    </row>
    <row r="363" spans="1:8">
      <c r="A363" t="s">
        <v>107</v>
      </c>
      <c r="B363" t="s">
        <v>104</v>
      </c>
      <c r="C363" t="s">
        <v>101</v>
      </c>
      <c r="D363" t="s">
        <v>116</v>
      </c>
      <c r="E363">
        <f>'[5]Dataset'!$G$49+'[5]Dataset'!$G$50+'[5]Dataset'!$G$51</f>
        <v>4802</v>
      </c>
      <c r="F363" s="2">
        <f>E363/H363</f>
        <v>0.11891731259750873</v>
      </c>
      <c r="G363" t="s">
        <v>101</v>
      </c>
      <c r="H363">
        <f>'[5]Dataset'!$H$48</f>
        <v>40381</v>
      </c>
    </row>
    <row r="364" spans="1:8">
      <c r="A364" t="s">
        <v>107</v>
      </c>
      <c r="B364" t="s">
        <v>104</v>
      </c>
      <c r="C364" t="s">
        <v>102</v>
      </c>
      <c r="D364" t="s">
        <v>116</v>
      </c>
      <c r="E364">
        <f>'[5]Dataset'!$G$54+'[5]Dataset'!$G$55+'[5]Dataset'!$G$56</f>
        <v>2722</v>
      </c>
      <c r="F364" s="2">
        <f>E364/H364</f>
        <v>0.10616638714458443</v>
      </c>
      <c r="G364" t="s">
        <v>102</v>
      </c>
      <c r="H364">
        <f>'[5]Dataset'!$H$53</f>
        <v>25639</v>
      </c>
    </row>
    <row r="365" spans="1:8">
      <c r="A365" t="s">
        <v>107</v>
      </c>
      <c r="B365" t="s">
        <v>104</v>
      </c>
      <c r="C365" t="s">
        <v>103</v>
      </c>
      <c r="D365" t="s">
        <v>116</v>
      </c>
      <c r="E365">
        <f>'[5]Dataset'!$G$59+'[5]Dataset'!$G$60+'[5]Dataset'!$G$61</f>
        <v>755</v>
      </c>
      <c r="F365" s="2">
        <f>E365/H365</f>
        <v>0.077618998663513933</v>
      </c>
      <c r="G365" t="s">
        <v>103</v>
      </c>
      <c r="H365">
        <f>'[5]Dataset'!$H$58</f>
        <v>9727</v>
      </c>
    </row>
    <row r="366" spans="1:8">
      <c r="A366" t="s">
        <v>107</v>
      </c>
      <c r="B366" t="s">
        <v>104</v>
      </c>
      <c r="C366" t="s">
        <v>112</v>
      </c>
      <c r="D366" t="s">
        <v>118</v>
      </c>
      <c r="E366">
        <f>'[5]Dataset'!$G$45+'[5]Dataset'!$G$46</f>
        <v>3465</v>
      </c>
      <c r="F366" s="2">
        <f>E366/H366</f>
        <v>0.070315353707536832</v>
      </c>
      <c r="G366" t="s">
        <v>112</v>
      </c>
      <c r="H366">
        <f>'[5]Dataset'!$H$43</f>
        <v>49278</v>
      </c>
    </row>
    <row r="367" spans="1:8">
      <c r="A367" t="s">
        <v>107</v>
      </c>
      <c r="B367" t="s">
        <v>104</v>
      </c>
      <c r="C367" t="s">
        <v>101</v>
      </c>
      <c r="D367" t="s">
        <v>118</v>
      </c>
      <c r="E367">
        <f>'[5]Dataset'!$G$50+'[5]Dataset'!$G$51</f>
        <v>2698</v>
      </c>
      <c r="F367" s="2">
        <f>E367/H367</f>
        <v>0.066813600455659844</v>
      </c>
      <c r="G367" t="s">
        <v>101</v>
      </c>
      <c r="H367">
        <f>'[5]Dataset'!$H$48</f>
        <v>40381</v>
      </c>
    </row>
    <row r="368" spans="1:8">
      <c r="A368" t="s">
        <v>107</v>
      </c>
      <c r="B368" t="s">
        <v>104</v>
      </c>
      <c r="C368" t="s">
        <v>102</v>
      </c>
      <c r="D368" t="s">
        <v>118</v>
      </c>
      <c r="E368">
        <f>'[5]Dataset'!$G$55+'[5]Dataset'!$G$56</f>
        <v>1913</v>
      </c>
      <c r="F368" s="2">
        <f>E368/H368</f>
        <v>0.074612894418659079</v>
      </c>
      <c r="G368" t="s">
        <v>102</v>
      </c>
      <c r="H368">
        <f>'[5]Dataset'!$H$53</f>
        <v>25639</v>
      </c>
    </row>
    <row r="369" spans="1:8">
      <c r="A369" t="s">
        <v>107</v>
      </c>
      <c r="B369" t="s">
        <v>104</v>
      </c>
      <c r="C369" t="s">
        <v>103</v>
      </c>
      <c r="D369" t="s">
        <v>118</v>
      </c>
      <c r="E369">
        <f>'[5]Dataset'!$G$60+'[5]Dataset'!$G$61</f>
        <v>587</v>
      </c>
      <c r="F369" s="2">
        <f>E369/H369</f>
        <v>0.060347486378122754</v>
      </c>
      <c r="G369" t="s">
        <v>103</v>
      </c>
      <c r="H369">
        <f>'[5]Dataset'!$H$58</f>
        <v>9727</v>
      </c>
    </row>
    <row r="370" spans="1:8">
      <c r="A370" t="s">
        <v>105</v>
      </c>
      <c r="B370" t="s">
        <v>115</v>
      </c>
      <c r="C370" t="s">
        <v>112</v>
      </c>
      <c r="D370" t="s">
        <v>116</v>
      </c>
      <c r="E370">
        <f>'[6]Dataset'!$G$44+'[6]Dataset'!$G$45+'[6]Dataset'!$G$46</f>
        <v>1219889</v>
      </c>
      <c r="F370" s="2">
        <f>E370/H370</f>
        <v>0.16298555242098992</v>
      </c>
      <c r="G370" t="s">
        <v>112</v>
      </c>
      <c r="H370">
        <f>'[6]Dataset'!$H$43</f>
        <v>7484645</v>
      </c>
    </row>
    <row r="371" spans="1:8">
      <c r="A371" t="s">
        <v>105</v>
      </c>
      <c r="B371" t="s">
        <v>115</v>
      </c>
      <c r="C371" t="s">
        <v>101</v>
      </c>
      <c r="D371" t="s">
        <v>116</v>
      </c>
      <c r="E371">
        <f>'[6]Dataset'!$G$49+'[6]Dataset'!$G$50+'[6]Dataset'!$G$51</f>
        <v>688274</v>
      </c>
      <c r="F371" s="2">
        <f>E371/H371</f>
        <v>0.11620123917779157</v>
      </c>
      <c r="G371" t="s">
        <v>101</v>
      </c>
      <c r="H371">
        <f>'[6]Dataset'!$H$48</f>
        <v>5923121</v>
      </c>
    </row>
    <row r="372" spans="1:8">
      <c r="A372" t="s">
        <v>105</v>
      </c>
      <c r="B372" t="s">
        <v>115</v>
      </c>
      <c r="C372" t="s">
        <v>102</v>
      </c>
      <c r="D372" t="s">
        <v>116</v>
      </c>
      <c r="E372">
        <f>'[6]Dataset'!$G$54+'[6]Dataset'!$G$55+'[6]Dataset'!$G$56</f>
        <v>373992</v>
      </c>
      <c r="F372" s="2">
        <f>E372/H372</f>
        <v>0.10148078281888169</v>
      </c>
      <c r="G372" t="s">
        <v>102</v>
      </c>
      <c r="H372">
        <f>'[6]Dataset'!$H$53</f>
        <v>3685348</v>
      </c>
    </row>
    <row r="373" spans="1:8">
      <c r="A373" t="s">
        <v>105</v>
      </c>
      <c r="B373" t="s">
        <v>115</v>
      </c>
      <c r="C373" t="s">
        <v>103</v>
      </c>
      <c r="D373" t="s">
        <v>116</v>
      </c>
      <c r="E373">
        <f>'[6]Dataset'!$G$59+'[6]Dataset'!$G$60+'[6]Dataset'!$G$61</f>
        <v>105660</v>
      </c>
      <c r="F373" s="2">
        <f>E373/H373</f>
        <v>0.072624746026465486</v>
      </c>
      <c r="G373" t="s">
        <v>103</v>
      </c>
      <c r="H373">
        <f>'[6]Dataset'!$H$58</f>
        <v>1454876</v>
      </c>
    </row>
    <row r="374" spans="1:8">
      <c r="A374" t="s">
        <v>105</v>
      </c>
      <c r="B374" t="s">
        <v>115</v>
      </c>
      <c r="C374" t="s">
        <v>112</v>
      </c>
      <c r="D374" t="s">
        <v>118</v>
      </c>
      <c r="E374">
        <f>'[6]Dataset'!$G$45+'[6]Dataset'!$G$46</f>
        <v>531056</v>
      </c>
      <c r="F374" s="2">
        <f>E374/H374</f>
        <v>0.070952730557027083</v>
      </c>
      <c r="G374" t="s">
        <v>112</v>
      </c>
      <c r="H374">
        <f>'[6]Dataset'!$H$43</f>
        <v>7484645</v>
      </c>
    </row>
    <row r="375" spans="1:8">
      <c r="A375" t="s">
        <v>105</v>
      </c>
      <c r="B375" t="s">
        <v>115</v>
      </c>
      <c r="C375" t="s">
        <v>101</v>
      </c>
      <c r="D375" t="s">
        <v>118</v>
      </c>
      <c r="E375">
        <f>'[6]Dataset'!$G$50+'[6]Dataset'!$G$51</f>
        <v>385329</v>
      </c>
      <c r="F375" s="2">
        <f>E375/H375</f>
        <v>0.065055061343504542</v>
      </c>
      <c r="G375" t="s">
        <v>101</v>
      </c>
      <c r="H375">
        <f>'[6]Dataset'!$H$48</f>
        <v>5923121</v>
      </c>
    </row>
    <row r="376" spans="1:8">
      <c r="A376" t="s">
        <v>105</v>
      </c>
      <c r="B376" t="s">
        <v>115</v>
      </c>
      <c r="C376" t="s">
        <v>102</v>
      </c>
      <c r="D376" t="s">
        <v>118</v>
      </c>
      <c r="E376">
        <f>'[6]Dataset'!$G$55+'[6]Dataset'!$G$56</f>
        <v>263601</v>
      </c>
      <c r="F376" s="2">
        <f>E376/H376</f>
        <v>0.071526759481058508</v>
      </c>
      <c r="G376" t="s">
        <v>102</v>
      </c>
      <c r="H376">
        <f>'[6]Dataset'!$H$53</f>
        <v>3685348</v>
      </c>
    </row>
    <row r="377" spans="1:8">
      <c r="A377" t="s">
        <v>105</v>
      </c>
      <c r="B377" t="s">
        <v>115</v>
      </c>
      <c r="C377" t="s">
        <v>103</v>
      </c>
      <c r="D377" t="s">
        <v>118</v>
      </c>
      <c r="E377">
        <f>'[6]Dataset'!$G$60+'[6]Dataset'!$G$61</f>
        <v>80629</v>
      </c>
      <c r="F377" s="2">
        <f>E377/H377</f>
        <v>0.055419843340600849</v>
      </c>
      <c r="G377" t="s">
        <v>103</v>
      </c>
      <c r="H377">
        <f>'[6]Dataset'!$H$58</f>
        <v>1454876</v>
      </c>
    </row>
  </sheetData>
  <pageMargins left="0.7" right="0.7" top="0.75" bottom="0.75" header="0.3" footer="0.3"/>
  <headerFooter scaleWithDoc="1" alignWithMargins="0" differentFirst="0" differentOddEven="0"/>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189"/>
  <sheetViews>
    <sheetView view="normal" workbookViewId="0">
      <selection pane="topLeft" activeCell="B12" sqref="B12"/>
    </sheetView>
  </sheetViews>
  <sheetFormatPr defaultRowHeight="15"/>
  <cols>
    <col min="1" max="1" width="13.875" customWidth="1"/>
    <col min="2" max="2" width="35.75390625" customWidth="1"/>
    <col min="3" max="3" width="20.00390625" customWidth="1"/>
    <col min="4" max="4" width="59.375" customWidth="1"/>
    <col min="7" max="7" width="16.875" customWidth="1"/>
  </cols>
  <sheetData>
    <row r="1" spans="1:8" s="10" customFormat="1">
      <c r="A1" s="10" t="s">
        <v>95</v>
      </c>
      <c r="B1" s="10" t="s">
        <v>96</v>
      </c>
      <c r="C1" s="10" t="s">
        <v>46</v>
      </c>
      <c r="D1" s="10" t="s">
        <v>97</v>
      </c>
      <c r="E1" s="10" t="s">
        <v>45</v>
      </c>
      <c r="F1" s="10" t="s">
        <v>98</v>
      </c>
      <c r="G1" s="10" t="s">
        <v>99</v>
      </c>
      <c r="H1" s="10" t="s">
        <v>160</v>
      </c>
    </row>
    <row r="2" spans="1:8">
      <c r="A2" t="s">
        <v>50</v>
      </c>
      <c r="B2" t="s">
        <v>0</v>
      </c>
      <c r="C2" t="s">
        <v>112</v>
      </c>
      <c r="D2" t="s">
        <v>114</v>
      </c>
      <c r="E2">
        <v>74</v>
      </c>
      <c r="F2" s="2">
        <f>E2/H2</f>
        <v>0.039466666666666664</v>
      </c>
      <c r="G2" t="str">
        <f>C2</f>
        <v>Aged 55 to 64</v>
      </c>
      <c r="H2">
        <v>1875</v>
      </c>
    </row>
    <row r="3" spans="1:8">
      <c r="A3" t="s">
        <v>50</v>
      </c>
      <c r="B3" t="s">
        <v>0</v>
      </c>
      <c r="C3" t="s">
        <v>101</v>
      </c>
      <c r="D3" t="s">
        <v>114</v>
      </c>
      <c r="E3">
        <v>173</v>
      </c>
      <c r="F3" s="2">
        <f>E3/H3</f>
        <v>0.12920089619118746</v>
      </c>
      <c r="G3" t="str">
        <f>C3</f>
        <v>Aged 65 to 74</v>
      </c>
      <c r="H3">
        <v>1339</v>
      </c>
    </row>
    <row r="4" spans="1:8">
      <c r="A4" t="s">
        <v>50</v>
      </c>
      <c r="B4" t="s">
        <v>0</v>
      </c>
      <c r="C4" t="s">
        <v>102</v>
      </c>
      <c r="D4" t="s">
        <v>114</v>
      </c>
      <c r="E4">
        <v>250</v>
      </c>
      <c r="F4" s="2">
        <f>E4/H4</f>
        <v>0.31289111389236546</v>
      </c>
      <c r="G4" t="str">
        <f>C4</f>
        <v>Aged 75 to 84</v>
      </c>
      <c r="H4">
        <v>799</v>
      </c>
    </row>
    <row r="5" spans="1:8">
      <c r="A5" t="s">
        <v>50</v>
      </c>
      <c r="B5" t="s">
        <v>0</v>
      </c>
      <c r="C5" t="s">
        <v>103</v>
      </c>
      <c r="D5" t="s">
        <v>114</v>
      </c>
      <c r="E5">
        <v>174</v>
      </c>
      <c r="F5" s="2">
        <f>E5/H5</f>
        <v>0.63736263736263732</v>
      </c>
      <c r="G5" t="str">
        <f>C5</f>
        <v>Aged 85 and over</v>
      </c>
      <c r="H5">
        <v>273</v>
      </c>
    </row>
    <row r="6" spans="1:8">
      <c r="A6" t="s">
        <v>51</v>
      </c>
      <c r="B6" t="s">
        <v>1</v>
      </c>
      <c r="C6" t="s">
        <v>112</v>
      </c>
      <c r="D6" t="s">
        <v>114</v>
      </c>
      <c r="E6">
        <v>57</v>
      </c>
      <c r="F6" s="2">
        <f>E6/H6</f>
        <v>0.041666666666666664</v>
      </c>
      <c r="G6" t="str">
        <f>C6</f>
        <v>Aged 55 to 64</v>
      </c>
      <c r="H6">
        <v>1368</v>
      </c>
    </row>
    <row r="7" spans="1:8">
      <c r="A7" t="s">
        <v>51</v>
      </c>
      <c r="B7" t="s">
        <v>1</v>
      </c>
      <c r="C7" t="s">
        <v>101</v>
      </c>
      <c r="D7" t="s">
        <v>114</v>
      </c>
      <c r="E7">
        <v>144</v>
      </c>
      <c r="F7" s="2">
        <f>E7/H7</f>
        <v>0.16763678696158324</v>
      </c>
      <c r="G7" t="str">
        <f>C7</f>
        <v>Aged 65 to 74</v>
      </c>
      <c r="H7">
        <v>859</v>
      </c>
    </row>
    <row r="8" spans="1:8">
      <c r="A8" t="s">
        <v>51</v>
      </c>
      <c r="B8" t="s">
        <v>1</v>
      </c>
      <c r="C8" t="s">
        <v>102</v>
      </c>
      <c r="D8" t="s">
        <v>114</v>
      </c>
      <c r="E8">
        <v>155</v>
      </c>
      <c r="F8" s="2">
        <f>E8/H8</f>
        <v>0.36729857819905215</v>
      </c>
      <c r="G8" t="str">
        <f>C8</f>
        <v>Aged 75 to 84</v>
      </c>
      <c r="H8">
        <v>422</v>
      </c>
    </row>
    <row r="9" spans="1:8">
      <c r="A9" t="s">
        <v>51</v>
      </c>
      <c r="B9" t="s">
        <v>1</v>
      </c>
      <c r="C9" t="s">
        <v>103</v>
      </c>
      <c r="D9" t="s">
        <v>114</v>
      </c>
      <c r="E9">
        <v>132</v>
      </c>
      <c r="F9" s="2">
        <f>E9/H9</f>
        <v>0.6470588235294118</v>
      </c>
      <c r="G9" t="str">
        <f>C9</f>
        <v>Aged 85 and over</v>
      </c>
      <c r="H9">
        <v>204</v>
      </c>
    </row>
    <row r="10" spans="1:8">
      <c r="A10" t="s">
        <v>52</v>
      </c>
      <c r="B10" t="s">
        <v>2</v>
      </c>
      <c r="C10" t="s">
        <v>112</v>
      </c>
      <c r="D10" t="s">
        <v>114</v>
      </c>
      <c r="E10">
        <v>75</v>
      </c>
      <c r="F10" s="2">
        <f>E10/H10</f>
        <v>0.041254125412541254</v>
      </c>
      <c r="G10" t="str">
        <f>C10</f>
        <v>Aged 55 to 64</v>
      </c>
      <c r="H10">
        <v>1818</v>
      </c>
    </row>
    <row r="11" spans="1:8">
      <c r="A11" t="s">
        <v>52</v>
      </c>
      <c r="B11" t="s">
        <v>2</v>
      </c>
      <c r="C11" t="s">
        <v>101</v>
      </c>
      <c r="D11" t="s">
        <v>114</v>
      </c>
      <c r="E11">
        <v>140</v>
      </c>
      <c r="F11" s="2">
        <f>E11/H11</f>
        <v>0.10703363914373089</v>
      </c>
      <c r="G11" t="str">
        <f>C11</f>
        <v>Aged 65 to 74</v>
      </c>
      <c r="H11">
        <v>1308</v>
      </c>
    </row>
    <row r="12" spans="1:8">
      <c r="A12" t="s">
        <v>52</v>
      </c>
      <c r="B12" t="s">
        <v>2</v>
      </c>
      <c r="C12" t="s">
        <v>102</v>
      </c>
      <c r="D12" t="s">
        <v>114</v>
      </c>
      <c r="E12">
        <v>230</v>
      </c>
      <c r="F12" s="2">
        <f>E12/H12</f>
        <v>0.27544910179640719</v>
      </c>
      <c r="G12" t="str">
        <f>C12</f>
        <v>Aged 75 to 84</v>
      </c>
      <c r="H12">
        <v>835</v>
      </c>
    </row>
    <row r="13" spans="1:8">
      <c r="A13" t="s">
        <v>52</v>
      </c>
      <c r="B13" t="s">
        <v>2</v>
      </c>
      <c r="C13" t="s">
        <v>103</v>
      </c>
      <c r="D13" t="s">
        <v>114</v>
      </c>
      <c r="E13">
        <v>248</v>
      </c>
      <c r="F13" s="2">
        <f>E13/H13</f>
        <v>0.61234567901234571</v>
      </c>
      <c r="G13" t="str">
        <f>C13</f>
        <v>Aged 85 and over</v>
      </c>
      <c r="H13">
        <v>405</v>
      </c>
    </row>
    <row r="14" spans="1:8">
      <c r="A14" t="s">
        <v>53</v>
      </c>
      <c r="B14" t="s">
        <v>3</v>
      </c>
      <c r="C14" t="s">
        <v>112</v>
      </c>
      <c r="D14" t="s">
        <v>114</v>
      </c>
      <c r="E14">
        <v>43</v>
      </c>
      <c r="F14" s="2">
        <f>E14/H14</f>
        <v>0.029696132596685083</v>
      </c>
      <c r="G14" t="str">
        <f>C14</f>
        <v>Aged 55 to 64</v>
      </c>
      <c r="H14">
        <v>1448</v>
      </c>
    </row>
    <row r="15" spans="1:8">
      <c r="A15" t="s">
        <v>53</v>
      </c>
      <c r="B15" t="s">
        <v>3</v>
      </c>
      <c r="C15" t="s">
        <v>101</v>
      </c>
      <c r="D15" t="s">
        <v>114</v>
      </c>
      <c r="E15">
        <v>95</v>
      </c>
      <c r="F15" s="2">
        <f>E15/H15</f>
        <v>0.082037996545768571</v>
      </c>
      <c r="G15" t="str">
        <f>C15</f>
        <v>Aged 65 to 74</v>
      </c>
      <c r="H15">
        <v>1158</v>
      </c>
    </row>
    <row r="16" spans="1:8">
      <c r="A16" t="s">
        <v>53</v>
      </c>
      <c r="B16" t="s">
        <v>3</v>
      </c>
      <c r="C16" t="s">
        <v>102</v>
      </c>
      <c r="D16" t="s">
        <v>114</v>
      </c>
      <c r="E16">
        <v>200</v>
      </c>
      <c r="F16" s="2">
        <f>E16/H16</f>
        <v>0.23894862604540024</v>
      </c>
      <c r="G16" t="str">
        <f>C16</f>
        <v>Aged 75 to 84</v>
      </c>
      <c r="H16">
        <v>837</v>
      </c>
    </row>
    <row r="17" spans="1:8">
      <c r="A17" t="s">
        <v>53</v>
      </c>
      <c r="B17" t="s">
        <v>3</v>
      </c>
      <c r="C17" t="s">
        <v>103</v>
      </c>
      <c r="D17" t="s">
        <v>114</v>
      </c>
      <c r="E17">
        <v>162</v>
      </c>
      <c r="F17" s="2">
        <f>E17/H17</f>
        <v>0.552901023890785</v>
      </c>
      <c r="G17" t="str">
        <f>C17</f>
        <v>Aged 85 and over</v>
      </c>
      <c r="H17">
        <v>293</v>
      </c>
    </row>
    <row r="18" spans="1:8">
      <c r="A18" t="s">
        <v>54</v>
      </c>
      <c r="B18" t="s">
        <v>4</v>
      </c>
      <c r="C18" t="s">
        <v>112</v>
      </c>
      <c r="D18" t="s">
        <v>114</v>
      </c>
      <c r="E18">
        <v>44</v>
      </c>
      <c r="F18" s="2">
        <f>E18/H18</f>
        <v>0.026829268292682926</v>
      </c>
      <c r="G18" t="str">
        <f>C18</f>
        <v>Aged 55 to 64</v>
      </c>
      <c r="H18">
        <v>1640</v>
      </c>
    </row>
    <row r="19" spans="1:8">
      <c r="A19" t="s">
        <v>54</v>
      </c>
      <c r="B19" t="s">
        <v>4</v>
      </c>
      <c r="C19" t="s">
        <v>101</v>
      </c>
      <c r="D19" t="s">
        <v>114</v>
      </c>
      <c r="E19">
        <v>96</v>
      </c>
      <c r="F19" s="2">
        <f>E19/H19</f>
        <v>0.082121471343028232</v>
      </c>
      <c r="G19" t="str">
        <f>C19</f>
        <v>Aged 65 to 74</v>
      </c>
      <c r="H19">
        <v>1169</v>
      </c>
    </row>
    <row r="20" spans="1:8">
      <c r="A20" t="s">
        <v>54</v>
      </c>
      <c r="B20" t="s">
        <v>4</v>
      </c>
      <c r="C20" t="s">
        <v>102</v>
      </c>
      <c r="D20" t="s">
        <v>114</v>
      </c>
      <c r="E20">
        <v>186</v>
      </c>
      <c r="F20" s="2">
        <f>E20/H20</f>
        <v>0.27637444279346213</v>
      </c>
      <c r="G20" t="str">
        <f>C20</f>
        <v>Aged 75 to 84</v>
      </c>
      <c r="H20">
        <v>673</v>
      </c>
    </row>
    <row r="21" spans="1:8">
      <c r="A21" t="s">
        <v>54</v>
      </c>
      <c r="B21" t="s">
        <v>4</v>
      </c>
      <c r="C21" t="s">
        <v>103</v>
      </c>
      <c r="D21" t="s">
        <v>114</v>
      </c>
      <c r="E21">
        <v>150</v>
      </c>
      <c r="F21" s="2">
        <f>E21/H21</f>
        <v>0.5859375</v>
      </c>
      <c r="G21" t="str">
        <f>C21</f>
        <v>Aged 85 and over</v>
      </c>
      <c r="H21">
        <v>256</v>
      </c>
    </row>
    <row r="22" spans="1:8">
      <c r="A22" t="s">
        <v>55</v>
      </c>
      <c r="B22" t="s">
        <v>5</v>
      </c>
      <c r="C22" t="s">
        <v>112</v>
      </c>
      <c r="D22" t="s">
        <v>114</v>
      </c>
      <c r="E22">
        <v>17</v>
      </c>
      <c r="F22" s="2">
        <f>E22/H22</f>
        <v>0.023224043715846996</v>
      </c>
      <c r="G22" t="str">
        <f>C22</f>
        <v>Aged 55 to 64</v>
      </c>
      <c r="H22">
        <v>732</v>
      </c>
    </row>
    <row r="23" spans="1:8">
      <c r="A23" t="s">
        <v>55</v>
      </c>
      <c r="B23" t="s">
        <v>5</v>
      </c>
      <c r="C23" t="s">
        <v>101</v>
      </c>
      <c r="D23" t="s">
        <v>114</v>
      </c>
      <c r="E23">
        <v>50</v>
      </c>
      <c r="F23" s="2">
        <f>E23/H23</f>
        <v>0.080385852090032156</v>
      </c>
      <c r="G23" t="str">
        <f>C23</f>
        <v>Aged 65 to 74</v>
      </c>
      <c r="H23">
        <v>622</v>
      </c>
    </row>
    <row r="24" spans="1:8">
      <c r="A24" t="s">
        <v>55</v>
      </c>
      <c r="B24" t="s">
        <v>5</v>
      </c>
      <c r="C24" t="s">
        <v>102</v>
      </c>
      <c r="D24" t="s">
        <v>114</v>
      </c>
      <c r="E24">
        <v>103</v>
      </c>
      <c r="F24" s="2">
        <f>E24/H24</f>
        <v>0.26010101010101011</v>
      </c>
      <c r="G24" t="str">
        <f>C24</f>
        <v>Aged 75 to 84</v>
      </c>
      <c r="H24">
        <v>396</v>
      </c>
    </row>
    <row r="25" spans="1:8">
      <c r="A25" t="s">
        <v>55</v>
      </c>
      <c r="B25" t="s">
        <v>5</v>
      </c>
      <c r="C25" t="s">
        <v>103</v>
      </c>
      <c r="D25" t="s">
        <v>114</v>
      </c>
      <c r="E25">
        <v>75</v>
      </c>
      <c r="F25" s="2">
        <f>E25/H25</f>
        <v>0.528169014084507</v>
      </c>
      <c r="G25" t="str">
        <f>C25</f>
        <v>Aged 85 and over</v>
      </c>
      <c r="H25">
        <v>142</v>
      </c>
    </row>
    <row r="26" spans="1:8">
      <c r="A26" t="s">
        <v>56</v>
      </c>
      <c r="B26" t="s">
        <v>6</v>
      </c>
      <c r="C26" t="s">
        <v>112</v>
      </c>
      <c r="D26" t="s">
        <v>114</v>
      </c>
      <c r="E26">
        <v>47</v>
      </c>
      <c r="F26" s="2">
        <f>E26/H26</f>
        <v>0.035579106737320211</v>
      </c>
      <c r="G26" t="str">
        <f>C26</f>
        <v>Aged 55 to 64</v>
      </c>
      <c r="H26">
        <v>1321</v>
      </c>
    </row>
    <row r="27" spans="1:8">
      <c r="A27" t="s">
        <v>56</v>
      </c>
      <c r="B27" t="s">
        <v>6</v>
      </c>
      <c r="C27" t="s">
        <v>101</v>
      </c>
      <c r="D27" t="s">
        <v>114</v>
      </c>
      <c r="E27">
        <v>138</v>
      </c>
      <c r="F27" s="2">
        <f>E27/H27</f>
        <v>0.11048839071257005</v>
      </c>
      <c r="G27" t="str">
        <f>C27</f>
        <v>Aged 65 to 74</v>
      </c>
      <c r="H27">
        <v>1249</v>
      </c>
    </row>
    <row r="28" spans="1:8">
      <c r="A28" t="s">
        <v>56</v>
      </c>
      <c r="B28" t="s">
        <v>6</v>
      </c>
      <c r="C28" t="s">
        <v>102</v>
      </c>
      <c r="D28" t="s">
        <v>114</v>
      </c>
      <c r="E28">
        <v>262</v>
      </c>
      <c r="F28" s="2">
        <f>E28/H28</f>
        <v>0.30289017341040464</v>
      </c>
      <c r="G28" t="str">
        <f>C28</f>
        <v>Aged 75 to 84</v>
      </c>
      <c r="H28">
        <v>865</v>
      </c>
    </row>
    <row r="29" spans="1:8">
      <c r="A29" t="s">
        <v>56</v>
      </c>
      <c r="B29" t="s">
        <v>6</v>
      </c>
      <c r="C29" t="s">
        <v>103</v>
      </c>
      <c r="D29" t="s">
        <v>114</v>
      </c>
      <c r="E29">
        <v>214</v>
      </c>
      <c r="F29" s="2">
        <f>E29/H29</f>
        <v>0.61494252873563215</v>
      </c>
      <c r="G29" t="str">
        <f>C29</f>
        <v>Aged 85 and over</v>
      </c>
      <c r="H29">
        <v>348</v>
      </c>
    </row>
    <row r="30" spans="1:8">
      <c r="A30" t="s">
        <v>57</v>
      </c>
      <c r="B30" t="s">
        <v>7</v>
      </c>
      <c r="C30" t="s">
        <v>112</v>
      </c>
      <c r="D30" t="s">
        <v>114</v>
      </c>
      <c r="E30">
        <v>54</v>
      </c>
      <c r="F30" s="2">
        <f>E30/H30</f>
        <v>0.039560439560439559</v>
      </c>
      <c r="G30" t="str">
        <f>C30</f>
        <v>Aged 55 to 64</v>
      </c>
      <c r="H30">
        <v>1365</v>
      </c>
    </row>
    <row r="31" spans="1:8">
      <c r="A31" t="s">
        <v>57</v>
      </c>
      <c r="B31" t="s">
        <v>7</v>
      </c>
      <c r="C31" t="s">
        <v>101</v>
      </c>
      <c r="D31" t="s">
        <v>114</v>
      </c>
      <c r="E31">
        <v>128</v>
      </c>
      <c r="F31" s="2">
        <f>E31/H31</f>
        <v>0.096530920060331829</v>
      </c>
      <c r="G31" t="str">
        <f>C31</f>
        <v>Aged 65 to 74</v>
      </c>
      <c r="H31">
        <v>1326</v>
      </c>
    </row>
    <row r="32" spans="1:8">
      <c r="A32" t="s">
        <v>57</v>
      </c>
      <c r="B32" t="s">
        <v>7</v>
      </c>
      <c r="C32" t="s">
        <v>102</v>
      </c>
      <c r="D32" t="s">
        <v>114</v>
      </c>
      <c r="E32">
        <v>164</v>
      </c>
      <c r="F32" s="2">
        <f>E32/H32</f>
        <v>0.22589531680440772</v>
      </c>
      <c r="G32" t="str">
        <f>C32</f>
        <v>Aged 75 to 84</v>
      </c>
      <c r="H32">
        <v>726</v>
      </c>
    </row>
    <row r="33" spans="1:8">
      <c r="A33" t="s">
        <v>57</v>
      </c>
      <c r="B33" t="s">
        <v>7</v>
      </c>
      <c r="C33" t="s">
        <v>103</v>
      </c>
      <c r="D33" t="s">
        <v>114</v>
      </c>
      <c r="E33">
        <v>117</v>
      </c>
      <c r="F33" s="2">
        <f>E33/H33</f>
        <v>0.56796116504854366</v>
      </c>
      <c r="G33" t="str">
        <f>C33</f>
        <v>Aged 85 and over</v>
      </c>
      <c r="H33">
        <v>206</v>
      </c>
    </row>
    <row r="34" spans="1:8">
      <c r="A34" t="s">
        <v>58</v>
      </c>
      <c r="B34" t="s">
        <v>8</v>
      </c>
      <c r="C34" t="s">
        <v>112</v>
      </c>
      <c r="D34" t="s">
        <v>114</v>
      </c>
      <c r="E34">
        <v>42</v>
      </c>
      <c r="F34" s="2">
        <f>E34/H34</f>
        <v>0.029619181946403384</v>
      </c>
      <c r="G34" t="str">
        <f>C34</f>
        <v>Aged 55 to 64</v>
      </c>
      <c r="H34">
        <v>1418</v>
      </c>
    </row>
    <row r="35" spans="1:8">
      <c r="A35" t="s">
        <v>58</v>
      </c>
      <c r="B35" t="s">
        <v>8</v>
      </c>
      <c r="C35" t="s">
        <v>101</v>
      </c>
      <c r="D35" t="s">
        <v>114</v>
      </c>
      <c r="E35">
        <v>159</v>
      </c>
      <c r="F35" s="2">
        <f>E35/H35</f>
        <v>0.12146676852559206</v>
      </c>
      <c r="G35" t="str">
        <f>C35</f>
        <v>Aged 65 to 74</v>
      </c>
      <c r="H35">
        <v>1309</v>
      </c>
    </row>
    <row r="36" spans="1:8">
      <c r="A36" t="s">
        <v>58</v>
      </c>
      <c r="B36" t="s">
        <v>8</v>
      </c>
      <c r="C36" t="s">
        <v>102</v>
      </c>
      <c r="D36" t="s">
        <v>114</v>
      </c>
      <c r="E36">
        <v>310</v>
      </c>
      <c r="F36" s="2">
        <f>E36/H36</f>
        <v>0.33622559652928419</v>
      </c>
      <c r="G36" t="str">
        <f>C36</f>
        <v>Aged 75 to 84</v>
      </c>
      <c r="H36">
        <v>922</v>
      </c>
    </row>
    <row r="37" spans="1:8">
      <c r="A37" t="s">
        <v>58</v>
      </c>
      <c r="B37" t="s">
        <v>8</v>
      </c>
      <c r="C37" t="s">
        <v>103</v>
      </c>
      <c r="D37" t="s">
        <v>114</v>
      </c>
      <c r="E37">
        <v>281</v>
      </c>
      <c r="F37" s="2">
        <f>E37/H37</f>
        <v>0.62444444444444447</v>
      </c>
      <c r="G37" t="str">
        <f>C37</f>
        <v>Aged 85 and over</v>
      </c>
      <c r="H37">
        <v>450</v>
      </c>
    </row>
    <row r="38" spans="1:8">
      <c r="A38" t="s">
        <v>59</v>
      </c>
      <c r="B38" t="s">
        <v>9</v>
      </c>
      <c r="C38" t="s">
        <v>112</v>
      </c>
      <c r="D38" t="s">
        <v>114</v>
      </c>
      <c r="E38">
        <v>47</v>
      </c>
      <c r="F38" s="2">
        <f>E38/H38</f>
        <v>0.0356330553449583</v>
      </c>
      <c r="G38" t="str">
        <f>C38</f>
        <v>Aged 55 to 64</v>
      </c>
      <c r="H38">
        <v>1319</v>
      </c>
    </row>
    <row r="39" spans="1:8">
      <c r="A39" t="s">
        <v>59</v>
      </c>
      <c r="B39" t="s">
        <v>9</v>
      </c>
      <c r="C39" t="s">
        <v>101</v>
      </c>
      <c r="D39" t="s">
        <v>114</v>
      </c>
      <c r="E39">
        <v>141</v>
      </c>
      <c r="F39" s="2">
        <f>E39/H39</f>
        <v>0.11417004048582996</v>
      </c>
      <c r="G39" t="str">
        <f>C39</f>
        <v>Aged 65 to 74</v>
      </c>
      <c r="H39">
        <v>1235</v>
      </c>
    </row>
    <row r="40" spans="1:8">
      <c r="A40" t="s">
        <v>59</v>
      </c>
      <c r="B40" t="s">
        <v>9</v>
      </c>
      <c r="C40" t="s">
        <v>102</v>
      </c>
      <c r="D40" t="s">
        <v>114</v>
      </c>
      <c r="E40">
        <v>290</v>
      </c>
      <c r="F40" s="2">
        <f>E40/H40</f>
        <v>0.3011422637590862</v>
      </c>
      <c r="G40" t="str">
        <f>C40</f>
        <v>Aged 75 to 84</v>
      </c>
      <c r="H40">
        <v>963</v>
      </c>
    </row>
    <row r="41" spans="1:8">
      <c r="A41" t="s">
        <v>59</v>
      </c>
      <c r="B41" t="s">
        <v>9</v>
      </c>
      <c r="C41" t="s">
        <v>103</v>
      </c>
      <c r="D41" t="s">
        <v>114</v>
      </c>
      <c r="E41">
        <v>163</v>
      </c>
      <c r="F41" s="2">
        <f>E41/H41</f>
        <v>0.55254237288135588</v>
      </c>
      <c r="G41" t="str">
        <f>C41</f>
        <v>Aged 85 and over</v>
      </c>
      <c r="H41">
        <v>295</v>
      </c>
    </row>
    <row r="42" spans="1:8">
      <c r="A42" t="s">
        <v>60</v>
      </c>
      <c r="B42" t="s">
        <v>10</v>
      </c>
      <c r="C42" t="s">
        <v>112</v>
      </c>
      <c r="D42" t="s">
        <v>114</v>
      </c>
      <c r="E42">
        <v>42</v>
      </c>
      <c r="F42" s="2">
        <f>E42/H42</f>
        <v>0.031531531531531529</v>
      </c>
      <c r="G42" t="str">
        <f>C42</f>
        <v>Aged 55 to 64</v>
      </c>
      <c r="H42">
        <v>1332</v>
      </c>
    </row>
    <row r="43" spans="1:8">
      <c r="A43" t="s">
        <v>60</v>
      </c>
      <c r="B43" t="s">
        <v>10</v>
      </c>
      <c r="C43" t="s">
        <v>101</v>
      </c>
      <c r="D43" t="s">
        <v>114</v>
      </c>
      <c r="E43">
        <v>111</v>
      </c>
      <c r="F43" s="2">
        <f>E43/H43</f>
        <v>0.1008174386920981</v>
      </c>
      <c r="G43" t="str">
        <f>C43</f>
        <v>Aged 65 to 74</v>
      </c>
      <c r="H43">
        <v>1101</v>
      </c>
    </row>
    <row r="44" spans="1:8">
      <c r="A44" t="s">
        <v>60</v>
      </c>
      <c r="B44" t="s">
        <v>10</v>
      </c>
      <c r="C44" t="s">
        <v>102</v>
      </c>
      <c r="D44" t="s">
        <v>114</v>
      </c>
      <c r="E44">
        <v>162</v>
      </c>
      <c r="F44" s="2">
        <f>E44/H44</f>
        <v>0.24846625766871167</v>
      </c>
      <c r="G44" t="str">
        <f>C44</f>
        <v>Aged 75 to 84</v>
      </c>
      <c r="H44">
        <v>652</v>
      </c>
    </row>
    <row r="45" spans="1:8">
      <c r="A45" t="s">
        <v>60</v>
      </c>
      <c r="B45" t="s">
        <v>10</v>
      </c>
      <c r="C45" t="s">
        <v>103</v>
      </c>
      <c r="D45" t="s">
        <v>114</v>
      </c>
      <c r="E45">
        <v>116</v>
      </c>
      <c r="F45" s="2">
        <f>E45/H45</f>
        <v>0.52017937219730936</v>
      </c>
      <c r="G45" t="str">
        <f>C45</f>
        <v>Aged 85 and over</v>
      </c>
      <c r="H45">
        <v>223</v>
      </c>
    </row>
    <row r="46" spans="1:8">
      <c r="A46" t="s">
        <v>61</v>
      </c>
      <c r="B46" t="s">
        <v>11</v>
      </c>
      <c r="C46" t="s">
        <v>112</v>
      </c>
      <c r="D46" t="s">
        <v>114</v>
      </c>
      <c r="E46">
        <v>30</v>
      </c>
      <c r="F46" s="2">
        <f>E46/H46</f>
        <v>0.041039671682626538</v>
      </c>
      <c r="G46" t="str">
        <f>C46</f>
        <v>Aged 55 to 64</v>
      </c>
      <c r="H46">
        <v>731</v>
      </c>
    </row>
    <row r="47" spans="1:8">
      <c r="A47" t="s">
        <v>61</v>
      </c>
      <c r="B47" t="s">
        <v>11</v>
      </c>
      <c r="C47" t="s">
        <v>101</v>
      </c>
      <c r="D47" t="s">
        <v>114</v>
      </c>
      <c r="E47">
        <v>58</v>
      </c>
      <c r="F47" s="2">
        <f>E47/H47</f>
        <v>0.096505823627287851</v>
      </c>
      <c r="G47" t="str">
        <f>C47</f>
        <v>Aged 65 to 74</v>
      </c>
      <c r="H47">
        <v>601</v>
      </c>
    </row>
    <row r="48" spans="1:8">
      <c r="A48" t="s">
        <v>61</v>
      </c>
      <c r="B48" t="s">
        <v>11</v>
      </c>
      <c r="C48" t="s">
        <v>102</v>
      </c>
      <c r="D48" t="s">
        <v>114</v>
      </c>
      <c r="E48">
        <v>146</v>
      </c>
      <c r="F48" s="2">
        <f>E48/H48</f>
        <v>0.29979466119096509</v>
      </c>
      <c r="G48" t="str">
        <f>C48</f>
        <v>Aged 75 to 84</v>
      </c>
      <c r="H48">
        <v>487</v>
      </c>
    </row>
    <row r="49" spans="1:8">
      <c r="A49" t="s">
        <v>61</v>
      </c>
      <c r="B49" t="s">
        <v>11</v>
      </c>
      <c r="C49" t="s">
        <v>103</v>
      </c>
      <c r="D49" t="s">
        <v>114</v>
      </c>
      <c r="E49">
        <v>125</v>
      </c>
      <c r="F49" s="2">
        <f>E49/H49</f>
        <v>0.61576354679802958</v>
      </c>
      <c r="G49" t="str">
        <f>C49</f>
        <v>Aged 85 and over</v>
      </c>
      <c r="H49">
        <v>203</v>
      </c>
    </row>
    <row r="50" spans="1:8">
      <c r="A50" t="s">
        <v>62</v>
      </c>
      <c r="B50" t="s">
        <v>12</v>
      </c>
      <c r="C50" t="s">
        <v>112</v>
      </c>
      <c r="D50" t="s">
        <v>114</v>
      </c>
      <c r="E50">
        <v>19</v>
      </c>
      <c r="F50" s="2">
        <f>E50/H50</f>
        <v>0.025815217391304348</v>
      </c>
      <c r="G50" t="str">
        <f>C50</f>
        <v>Aged 55 to 64</v>
      </c>
      <c r="H50">
        <v>736</v>
      </c>
    </row>
    <row r="51" spans="1:8">
      <c r="A51" t="s">
        <v>62</v>
      </c>
      <c r="B51" t="s">
        <v>12</v>
      </c>
      <c r="C51" t="s">
        <v>101</v>
      </c>
      <c r="D51" t="s">
        <v>114</v>
      </c>
      <c r="E51">
        <v>58</v>
      </c>
      <c r="F51" s="2">
        <f>E51/H51</f>
        <v>0.1157684630738523</v>
      </c>
      <c r="G51" t="str">
        <f>C51</f>
        <v>Aged 65 to 74</v>
      </c>
      <c r="H51">
        <v>501</v>
      </c>
    </row>
    <row r="52" spans="1:8">
      <c r="A52" t="s">
        <v>62</v>
      </c>
      <c r="B52" t="s">
        <v>12</v>
      </c>
      <c r="C52" t="s">
        <v>102</v>
      </c>
      <c r="D52" t="s">
        <v>114</v>
      </c>
      <c r="E52">
        <v>62</v>
      </c>
      <c r="F52" s="2">
        <f>E52/H52</f>
        <v>0.23484848484848486</v>
      </c>
      <c r="G52" t="str">
        <f>C52</f>
        <v>Aged 75 to 84</v>
      </c>
      <c r="H52">
        <v>264</v>
      </c>
    </row>
    <row r="53" spans="1:8">
      <c r="A53" t="s">
        <v>62</v>
      </c>
      <c r="B53" t="s">
        <v>12</v>
      </c>
      <c r="C53" t="s">
        <v>103</v>
      </c>
      <c r="D53" t="s">
        <v>114</v>
      </c>
      <c r="E53">
        <v>32</v>
      </c>
      <c r="F53" s="2">
        <f>E53/H53</f>
        <v>0.463768115942029</v>
      </c>
      <c r="G53" t="str">
        <f>C53</f>
        <v>Aged 85 and over</v>
      </c>
      <c r="H53">
        <v>69</v>
      </c>
    </row>
    <row r="54" spans="1:8">
      <c r="A54" t="s">
        <v>63</v>
      </c>
      <c r="B54" t="s">
        <v>13</v>
      </c>
      <c r="C54" t="s">
        <v>112</v>
      </c>
      <c r="D54" t="s">
        <v>114</v>
      </c>
      <c r="E54">
        <v>45</v>
      </c>
      <c r="F54" s="2">
        <f>E54/H54</f>
        <v>0.027675276752767528</v>
      </c>
      <c r="G54" t="str">
        <f>C54</f>
        <v>Aged 55 to 64</v>
      </c>
      <c r="H54">
        <v>1626</v>
      </c>
    </row>
    <row r="55" spans="1:8">
      <c r="A55" t="s">
        <v>63</v>
      </c>
      <c r="B55" t="s">
        <v>13</v>
      </c>
      <c r="C55" t="s">
        <v>101</v>
      </c>
      <c r="D55" t="s">
        <v>114</v>
      </c>
      <c r="E55">
        <v>116</v>
      </c>
      <c r="F55" s="2">
        <f>E55/H55</f>
        <v>0.1012216404886562</v>
      </c>
      <c r="G55" t="str">
        <f>C55</f>
        <v>Aged 65 to 74</v>
      </c>
      <c r="H55">
        <v>1146</v>
      </c>
    </row>
    <row r="56" spans="1:8">
      <c r="A56" t="s">
        <v>63</v>
      </c>
      <c r="B56" t="s">
        <v>13</v>
      </c>
      <c r="C56" t="s">
        <v>102</v>
      </c>
      <c r="D56" t="s">
        <v>114</v>
      </c>
      <c r="E56">
        <v>197</v>
      </c>
      <c r="F56" s="2">
        <f>E56/H56</f>
        <v>0.32032520325203251</v>
      </c>
      <c r="G56" t="str">
        <f>C56</f>
        <v>Aged 75 to 84</v>
      </c>
      <c r="H56">
        <v>615</v>
      </c>
    </row>
    <row r="57" spans="1:8">
      <c r="A57" t="s">
        <v>63</v>
      </c>
      <c r="B57" t="s">
        <v>13</v>
      </c>
      <c r="C57" t="s">
        <v>103</v>
      </c>
      <c r="D57" t="s">
        <v>114</v>
      </c>
      <c r="E57">
        <v>111</v>
      </c>
      <c r="F57" s="2">
        <f>E57/H57</f>
        <v>0.61325966850828728</v>
      </c>
      <c r="G57" t="str">
        <f>C57</f>
        <v>Aged 85 and over</v>
      </c>
      <c r="H57">
        <v>181</v>
      </c>
    </row>
    <row r="58" spans="1:8">
      <c r="A58" t="s">
        <v>64</v>
      </c>
      <c r="B58" t="s">
        <v>14</v>
      </c>
      <c r="C58" t="s">
        <v>112</v>
      </c>
      <c r="D58" t="s">
        <v>114</v>
      </c>
      <c r="E58">
        <v>28</v>
      </c>
      <c r="F58" s="2">
        <f>E58/H58</f>
        <v>0.036505867014341588</v>
      </c>
      <c r="G58" t="str">
        <f>C58</f>
        <v>Aged 55 to 64</v>
      </c>
      <c r="H58">
        <v>767</v>
      </c>
    </row>
    <row r="59" spans="1:8">
      <c r="A59" t="s">
        <v>64</v>
      </c>
      <c r="B59" t="s">
        <v>14</v>
      </c>
      <c r="C59" t="s">
        <v>101</v>
      </c>
      <c r="D59" t="s">
        <v>114</v>
      </c>
      <c r="E59">
        <v>77</v>
      </c>
      <c r="F59" s="2">
        <f>E59/H59</f>
        <v>0.0903755868544601</v>
      </c>
      <c r="G59" t="str">
        <f>C59</f>
        <v>Aged 65 to 74</v>
      </c>
      <c r="H59">
        <v>852</v>
      </c>
    </row>
    <row r="60" spans="1:8">
      <c r="A60" t="s">
        <v>64</v>
      </c>
      <c r="B60" t="s">
        <v>14</v>
      </c>
      <c r="C60" t="s">
        <v>102</v>
      </c>
      <c r="D60" t="s">
        <v>114</v>
      </c>
      <c r="E60">
        <v>117</v>
      </c>
      <c r="F60" s="2">
        <f>E60/H60</f>
        <v>0.21272727272727274</v>
      </c>
      <c r="G60" t="str">
        <f>C60</f>
        <v>Aged 75 to 84</v>
      </c>
      <c r="H60">
        <v>550</v>
      </c>
    </row>
    <row r="61" spans="1:8">
      <c r="A61" t="s">
        <v>64</v>
      </c>
      <c r="B61" t="s">
        <v>14</v>
      </c>
      <c r="C61" t="s">
        <v>103</v>
      </c>
      <c r="D61" t="s">
        <v>114</v>
      </c>
      <c r="E61">
        <v>88</v>
      </c>
      <c r="F61" s="2">
        <f>E61/H61</f>
        <v>0.52694610778443118</v>
      </c>
      <c r="G61" t="str">
        <f>C61</f>
        <v>Aged 85 and over</v>
      </c>
      <c r="H61">
        <v>167</v>
      </c>
    </row>
    <row r="62" spans="1:8">
      <c r="A62" t="s">
        <v>65</v>
      </c>
      <c r="B62" t="s">
        <v>15</v>
      </c>
      <c r="C62" t="s">
        <v>112</v>
      </c>
      <c r="D62" t="s">
        <v>114</v>
      </c>
      <c r="E62">
        <v>21</v>
      </c>
      <c r="F62" s="2">
        <f>E62/H62</f>
        <v>0.030973451327433628</v>
      </c>
      <c r="G62" t="str">
        <f>C62</f>
        <v>Aged 55 to 64</v>
      </c>
      <c r="H62">
        <v>678</v>
      </c>
    </row>
    <row r="63" spans="1:8">
      <c r="A63" t="s">
        <v>65</v>
      </c>
      <c r="B63" t="s">
        <v>15</v>
      </c>
      <c r="C63" t="s">
        <v>101</v>
      </c>
      <c r="D63" t="s">
        <v>114</v>
      </c>
      <c r="E63">
        <v>55</v>
      </c>
      <c r="F63" s="2">
        <f>E63/H63</f>
        <v>0.082458770614692659</v>
      </c>
      <c r="G63" t="str">
        <f>C63</f>
        <v>Aged 65 to 74</v>
      </c>
      <c r="H63">
        <v>667</v>
      </c>
    </row>
    <row r="64" spans="1:8">
      <c r="A64" t="s">
        <v>65</v>
      </c>
      <c r="B64" t="s">
        <v>15</v>
      </c>
      <c r="C64" t="s">
        <v>102</v>
      </c>
      <c r="D64" t="s">
        <v>114</v>
      </c>
      <c r="E64">
        <v>110</v>
      </c>
      <c r="F64" s="2">
        <f>E64/H64</f>
        <v>0.26442307692307693</v>
      </c>
      <c r="G64" t="str">
        <f>C64</f>
        <v>Aged 75 to 84</v>
      </c>
      <c r="H64">
        <v>416</v>
      </c>
    </row>
    <row r="65" spans="1:8">
      <c r="A65" t="s">
        <v>65</v>
      </c>
      <c r="B65" t="s">
        <v>15</v>
      </c>
      <c r="C65" t="s">
        <v>103</v>
      </c>
      <c r="D65" t="s">
        <v>114</v>
      </c>
      <c r="E65">
        <v>98</v>
      </c>
      <c r="F65" s="2">
        <f>E65/H65</f>
        <v>0.60493827160493829</v>
      </c>
      <c r="G65" t="str">
        <f>C65</f>
        <v>Aged 85 and over</v>
      </c>
      <c r="H65">
        <v>162</v>
      </c>
    </row>
    <row r="66" spans="1:8">
      <c r="A66" t="s">
        <v>66</v>
      </c>
      <c r="B66" t="s">
        <v>16</v>
      </c>
      <c r="C66" t="s">
        <v>112</v>
      </c>
      <c r="D66" t="s">
        <v>114</v>
      </c>
      <c r="E66">
        <v>88</v>
      </c>
      <c r="F66" s="2">
        <f>E66/H66</f>
        <v>0.041353383458646614</v>
      </c>
      <c r="G66" t="str">
        <f>C66</f>
        <v>Aged 55 to 64</v>
      </c>
      <c r="H66">
        <v>2128</v>
      </c>
    </row>
    <row r="67" spans="1:8">
      <c r="A67" t="s">
        <v>66</v>
      </c>
      <c r="B67" t="s">
        <v>16</v>
      </c>
      <c r="C67" t="s">
        <v>101</v>
      </c>
      <c r="D67" t="s">
        <v>114</v>
      </c>
      <c r="E67">
        <v>184</v>
      </c>
      <c r="F67" s="2">
        <f>E67/H67</f>
        <v>0.097664543524416142</v>
      </c>
      <c r="G67" t="str">
        <f>C67</f>
        <v>Aged 65 to 74</v>
      </c>
      <c r="H67">
        <v>1884</v>
      </c>
    </row>
    <row r="68" spans="1:8">
      <c r="A68" t="s">
        <v>66</v>
      </c>
      <c r="B68" t="s">
        <v>16</v>
      </c>
      <c r="C68" t="s">
        <v>102</v>
      </c>
      <c r="D68" t="s">
        <v>114</v>
      </c>
      <c r="E68">
        <v>282</v>
      </c>
      <c r="F68" s="2">
        <f>E68/H68</f>
        <v>0.25156110615521854</v>
      </c>
      <c r="G68" t="str">
        <f>C68</f>
        <v>Aged 75 to 84</v>
      </c>
      <c r="H68">
        <v>1121</v>
      </c>
    </row>
    <row r="69" spans="1:8">
      <c r="A69" t="s">
        <v>66</v>
      </c>
      <c r="B69" t="s">
        <v>16</v>
      </c>
      <c r="C69" t="s">
        <v>103</v>
      </c>
      <c r="D69" t="s">
        <v>114</v>
      </c>
      <c r="E69">
        <v>201</v>
      </c>
      <c r="F69" s="2">
        <f>E69/H69</f>
        <v>0.62422360248447206</v>
      </c>
      <c r="G69" t="str">
        <f>C69</f>
        <v>Aged 85 and over</v>
      </c>
      <c r="H69">
        <v>322</v>
      </c>
    </row>
    <row r="70" spans="1:8">
      <c r="A70" t="s">
        <v>67</v>
      </c>
      <c r="B70" t="s">
        <v>17</v>
      </c>
      <c r="C70" t="s">
        <v>112</v>
      </c>
      <c r="D70" t="s">
        <v>114</v>
      </c>
      <c r="E70">
        <v>24</v>
      </c>
      <c r="F70" s="2">
        <f>E70/H70</f>
        <v>0.030612244897959183</v>
      </c>
      <c r="G70" t="str">
        <f>C70</f>
        <v>Aged 55 to 64</v>
      </c>
      <c r="H70">
        <v>784</v>
      </c>
    </row>
    <row r="71" spans="1:8">
      <c r="A71" t="s">
        <v>67</v>
      </c>
      <c r="B71" t="s">
        <v>17</v>
      </c>
      <c r="C71" t="s">
        <v>101</v>
      </c>
      <c r="D71" t="s">
        <v>114</v>
      </c>
      <c r="E71">
        <v>82</v>
      </c>
      <c r="F71" s="2">
        <f>E71/H71</f>
        <v>0.12005856515373353</v>
      </c>
      <c r="G71" t="str">
        <f>C71</f>
        <v>Aged 65 to 74</v>
      </c>
      <c r="H71">
        <v>683</v>
      </c>
    </row>
    <row r="72" spans="1:8">
      <c r="A72" t="s">
        <v>67</v>
      </c>
      <c r="B72" t="s">
        <v>17</v>
      </c>
      <c r="C72" t="s">
        <v>102</v>
      </c>
      <c r="D72" t="s">
        <v>114</v>
      </c>
      <c r="E72">
        <v>158</v>
      </c>
      <c r="F72" s="2">
        <f>E72/H72</f>
        <v>0.32244897959183672</v>
      </c>
      <c r="G72" t="str">
        <f>C72</f>
        <v>Aged 75 to 84</v>
      </c>
      <c r="H72">
        <v>490</v>
      </c>
    </row>
    <row r="73" spans="1:8">
      <c r="A73" t="s">
        <v>67</v>
      </c>
      <c r="B73" t="s">
        <v>17</v>
      </c>
      <c r="C73" t="s">
        <v>103</v>
      </c>
      <c r="D73" t="s">
        <v>114</v>
      </c>
      <c r="E73">
        <v>110</v>
      </c>
      <c r="F73" s="2">
        <f>E73/H73</f>
        <v>0.60773480662983426</v>
      </c>
      <c r="G73" t="str">
        <f>C73</f>
        <v>Aged 85 and over</v>
      </c>
      <c r="H73">
        <v>181</v>
      </c>
    </row>
    <row r="74" spans="1:8">
      <c r="A74" t="s">
        <v>68</v>
      </c>
      <c r="B74" t="s">
        <v>18</v>
      </c>
      <c r="C74" t="s">
        <v>112</v>
      </c>
      <c r="D74" t="s">
        <v>114</v>
      </c>
      <c r="E74">
        <v>37</v>
      </c>
      <c r="F74" s="2">
        <f>E74/H74</f>
        <v>0.044632086851628471</v>
      </c>
      <c r="G74" t="str">
        <f>C74</f>
        <v>Aged 55 to 64</v>
      </c>
      <c r="H74">
        <v>829</v>
      </c>
    </row>
    <row r="75" spans="1:8">
      <c r="A75" t="s">
        <v>68</v>
      </c>
      <c r="B75" t="s">
        <v>18</v>
      </c>
      <c r="C75" t="s">
        <v>101</v>
      </c>
      <c r="D75" t="s">
        <v>114</v>
      </c>
      <c r="E75">
        <v>76</v>
      </c>
      <c r="F75" s="2">
        <f>E75/H75</f>
        <v>0.11394302848575712</v>
      </c>
      <c r="G75" t="str">
        <f>C75</f>
        <v>Aged 65 to 74</v>
      </c>
      <c r="H75">
        <v>667</v>
      </c>
    </row>
    <row r="76" spans="1:8">
      <c r="A76" t="s">
        <v>68</v>
      </c>
      <c r="B76" t="s">
        <v>18</v>
      </c>
      <c r="C76" t="s">
        <v>102</v>
      </c>
      <c r="D76" t="s">
        <v>114</v>
      </c>
      <c r="E76">
        <v>147</v>
      </c>
      <c r="F76" s="2">
        <f>E76/H76</f>
        <v>0.33182844243792325</v>
      </c>
      <c r="G76" t="str">
        <f>C76</f>
        <v>Aged 75 to 84</v>
      </c>
      <c r="H76">
        <v>443</v>
      </c>
    </row>
    <row r="77" spans="1:8">
      <c r="A77" t="s">
        <v>68</v>
      </c>
      <c r="B77" t="s">
        <v>18</v>
      </c>
      <c r="C77" t="s">
        <v>103</v>
      </c>
      <c r="D77" t="s">
        <v>114</v>
      </c>
      <c r="E77">
        <v>140</v>
      </c>
      <c r="F77" s="2">
        <f>E77/H77</f>
        <v>0.69651741293532343</v>
      </c>
      <c r="G77" t="str">
        <f>C77</f>
        <v>Aged 85 and over</v>
      </c>
      <c r="H77">
        <v>201</v>
      </c>
    </row>
    <row r="78" spans="1:8">
      <c r="A78" t="s">
        <v>69</v>
      </c>
      <c r="B78" t="s">
        <v>19</v>
      </c>
      <c r="C78" t="s">
        <v>112</v>
      </c>
      <c r="D78" t="s">
        <v>114</v>
      </c>
      <c r="E78">
        <v>66</v>
      </c>
      <c r="F78" s="2">
        <f>E78/H78</f>
        <v>0.033587786259541987</v>
      </c>
      <c r="G78" t="str">
        <f>C78</f>
        <v>Aged 55 to 64</v>
      </c>
      <c r="H78">
        <v>1965</v>
      </c>
    </row>
    <row r="79" spans="1:8">
      <c r="A79" t="s">
        <v>69</v>
      </c>
      <c r="B79" t="s">
        <v>19</v>
      </c>
      <c r="C79" t="s">
        <v>101</v>
      </c>
      <c r="D79" t="s">
        <v>114</v>
      </c>
      <c r="E79">
        <v>157</v>
      </c>
      <c r="F79" s="2">
        <f>E79/H79</f>
        <v>0.10629654705484089</v>
      </c>
      <c r="G79" t="str">
        <f>C79</f>
        <v>Aged 65 to 74</v>
      </c>
      <c r="H79">
        <v>1477</v>
      </c>
    </row>
    <row r="80" spans="1:8">
      <c r="A80" t="s">
        <v>69</v>
      </c>
      <c r="B80" t="s">
        <v>19</v>
      </c>
      <c r="C80" t="s">
        <v>102</v>
      </c>
      <c r="D80" t="s">
        <v>114</v>
      </c>
      <c r="E80">
        <v>277</v>
      </c>
      <c r="F80" s="2">
        <f>E80/H80</f>
        <v>0.30043383947939262</v>
      </c>
      <c r="G80" t="str">
        <f>C80</f>
        <v>Aged 75 to 84</v>
      </c>
      <c r="H80">
        <v>922</v>
      </c>
    </row>
    <row r="81" spans="1:8">
      <c r="A81" t="s">
        <v>69</v>
      </c>
      <c r="B81" t="s">
        <v>19</v>
      </c>
      <c r="C81" t="s">
        <v>103</v>
      </c>
      <c r="D81" t="s">
        <v>114</v>
      </c>
      <c r="E81">
        <v>280</v>
      </c>
      <c r="F81" s="2">
        <f>E81/H81</f>
        <v>0.603448275862069</v>
      </c>
      <c r="G81" t="str">
        <f>C81</f>
        <v>Aged 85 and over</v>
      </c>
      <c r="H81">
        <v>464</v>
      </c>
    </row>
    <row r="82" spans="1:8">
      <c r="A82" t="s">
        <v>70</v>
      </c>
      <c r="B82" t="s">
        <v>20</v>
      </c>
      <c r="C82" t="s">
        <v>112</v>
      </c>
      <c r="D82" t="s">
        <v>114</v>
      </c>
      <c r="E82">
        <v>26</v>
      </c>
      <c r="F82" s="2">
        <f>E82/H82</f>
        <v>0.041800643086816719</v>
      </c>
      <c r="G82" t="str">
        <f>C82</f>
        <v>Aged 55 to 64</v>
      </c>
      <c r="H82">
        <v>622</v>
      </c>
    </row>
    <row r="83" spans="1:8">
      <c r="A83" t="s">
        <v>70</v>
      </c>
      <c r="B83" t="s">
        <v>20</v>
      </c>
      <c r="C83" t="s">
        <v>101</v>
      </c>
      <c r="D83" t="s">
        <v>114</v>
      </c>
      <c r="E83">
        <v>59</v>
      </c>
      <c r="F83" s="2">
        <f>E83/H83</f>
        <v>0.10154905335628227</v>
      </c>
      <c r="G83" t="str">
        <f>C83</f>
        <v>Aged 65 to 74</v>
      </c>
      <c r="H83">
        <v>581</v>
      </c>
    </row>
    <row r="84" spans="1:8">
      <c r="A84" t="s">
        <v>70</v>
      </c>
      <c r="B84" t="s">
        <v>20</v>
      </c>
      <c r="C84" t="s">
        <v>102</v>
      </c>
      <c r="D84" t="s">
        <v>114</v>
      </c>
      <c r="E84">
        <v>110</v>
      </c>
      <c r="F84" s="2">
        <f>E84/H84</f>
        <v>0.30136986301369861</v>
      </c>
      <c r="G84" t="str">
        <f>C84</f>
        <v>Aged 75 to 84</v>
      </c>
      <c r="H84">
        <v>365</v>
      </c>
    </row>
    <row r="85" spans="1:8">
      <c r="A85" t="s">
        <v>70</v>
      </c>
      <c r="B85" t="s">
        <v>20</v>
      </c>
      <c r="C85" t="s">
        <v>103</v>
      </c>
      <c r="D85" t="s">
        <v>114</v>
      </c>
      <c r="E85">
        <v>117</v>
      </c>
      <c r="F85" s="2">
        <f>E85/H85</f>
        <v>0.70909090909090911</v>
      </c>
      <c r="G85" t="str">
        <f>C85</f>
        <v>Aged 85 and over</v>
      </c>
      <c r="H85">
        <v>165</v>
      </c>
    </row>
    <row r="86" spans="1:8">
      <c r="A86" t="s">
        <v>71</v>
      </c>
      <c r="B86" t="s">
        <v>21</v>
      </c>
      <c r="C86" t="s">
        <v>112</v>
      </c>
      <c r="D86" t="s">
        <v>114</v>
      </c>
      <c r="E86">
        <v>38</v>
      </c>
      <c r="F86" s="2">
        <f>E86/H86</f>
        <v>0.036786060019361085</v>
      </c>
      <c r="G86" t="str">
        <f>C86</f>
        <v>Aged 55 to 64</v>
      </c>
      <c r="H86">
        <v>1033</v>
      </c>
    </row>
    <row r="87" spans="1:8">
      <c r="A87" t="s">
        <v>71</v>
      </c>
      <c r="B87" t="s">
        <v>21</v>
      </c>
      <c r="C87" t="s">
        <v>101</v>
      </c>
      <c r="D87" t="s">
        <v>114</v>
      </c>
      <c r="E87">
        <v>71</v>
      </c>
      <c r="F87" s="2">
        <f>E87/H87</f>
        <v>0.10471976401179942</v>
      </c>
      <c r="G87" t="str">
        <f>C87</f>
        <v>Aged 65 to 74</v>
      </c>
      <c r="H87">
        <v>678</v>
      </c>
    </row>
    <row r="88" spans="1:8">
      <c r="A88" t="s">
        <v>71</v>
      </c>
      <c r="B88" t="s">
        <v>21</v>
      </c>
      <c r="C88" t="s">
        <v>102</v>
      </c>
      <c r="D88" t="s">
        <v>114</v>
      </c>
      <c r="E88">
        <v>101</v>
      </c>
      <c r="F88" s="2">
        <f>E88/H88</f>
        <v>0.30421686746987953</v>
      </c>
      <c r="G88" t="str">
        <f>C88</f>
        <v>Aged 75 to 84</v>
      </c>
      <c r="H88">
        <v>332</v>
      </c>
    </row>
    <row r="89" spans="1:8">
      <c r="A89" t="s">
        <v>71</v>
      </c>
      <c r="B89" t="s">
        <v>21</v>
      </c>
      <c r="C89" t="s">
        <v>103</v>
      </c>
      <c r="D89" t="s">
        <v>114</v>
      </c>
      <c r="E89">
        <v>93</v>
      </c>
      <c r="F89" s="2">
        <f>E89/H89</f>
        <v>0.744</v>
      </c>
      <c r="G89" t="str">
        <f>C89</f>
        <v>Aged 85 and over</v>
      </c>
      <c r="H89">
        <v>125</v>
      </c>
    </row>
    <row r="90" spans="1:8">
      <c r="A90" t="s">
        <v>72</v>
      </c>
      <c r="B90" t="s">
        <v>22</v>
      </c>
      <c r="C90" t="s">
        <v>112</v>
      </c>
      <c r="D90" t="s">
        <v>114</v>
      </c>
      <c r="E90">
        <v>29</v>
      </c>
      <c r="F90" s="2">
        <f>E90/H90</f>
        <v>0.044478527607361963</v>
      </c>
      <c r="G90" t="str">
        <f>C90</f>
        <v>Aged 55 to 64</v>
      </c>
      <c r="H90">
        <v>652</v>
      </c>
    </row>
    <row r="91" spans="1:8">
      <c r="A91" t="s">
        <v>72</v>
      </c>
      <c r="B91" t="s">
        <v>22</v>
      </c>
      <c r="C91" t="s">
        <v>101</v>
      </c>
      <c r="D91" t="s">
        <v>114</v>
      </c>
      <c r="E91">
        <v>61</v>
      </c>
      <c r="F91" s="2">
        <f>E91/H91</f>
        <v>0.1367713004484305</v>
      </c>
      <c r="G91" t="str">
        <f>C91</f>
        <v>Aged 65 to 74</v>
      </c>
      <c r="H91">
        <v>446</v>
      </c>
    </row>
    <row r="92" spans="1:8">
      <c r="A92" t="s">
        <v>72</v>
      </c>
      <c r="B92" t="s">
        <v>22</v>
      </c>
      <c r="C92" t="s">
        <v>102</v>
      </c>
      <c r="D92" t="s">
        <v>114</v>
      </c>
      <c r="E92">
        <v>60</v>
      </c>
      <c r="F92" s="2">
        <f>E92/H92</f>
        <v>0.26785714285714285</v>
      </c>
      <c r="G92" t="str">
        <f>C92</f>
        <v>Aged 75 to 84</v>
      </c>
      <c r="H92">
        <v>224</v>
      </c>
    </row>
    <row r="93" spans="1:8">
      <c r="A93" t="s">
        <v>72</v>
      </c>
      <c r="B93" t="s">
        <v>22</v>
      </c>
      <c r="C93" t="s">
        <v>103</v>
      </c>
      <c r="D93" t="s">
        <v>114</v>
      </c>
      <c r="E93">
        <v>47</v>
      </c>
      <c r="F93" s="2">
        <f>E93/H93</f>
        <v>0.69117647058823528</v>
      </c>
      <c r="G93" t="str">
        <f>C93</f>
        <v>Aged 85 and over</v>
      </c>
      <c r="H93">
        <v>68</v>
      </c>
    </row>
    <row r="94" spans="1:8">
      <c r="A94" t="s">
        <v>73</v>
      </c>
      <c r="B94" t="s">
        <v>23</v>
      </c>
      <c r="C94" t="s">
        <v>112</v>
      </c>
      <c r="D94" t="s">
        <v>114</v>
      </c>
      <c r="E94">
        <v>24</v>
      </c>
      <c r="F94" s="2">
        <f>E94/H94</f>
        <v>0.030456852791878174</v>
      </c>
      <c r="G94" t="str">
        <f>C94</f>
        <v>Aged 55 to 64</v>
      </c>
      <c r="H94">
        <v>788</v>
      </c>
    </row>
    <row r="95" spans="1:8">
      <c r="A95" t="s">
        <v>73</v>
      </c>
      <c r="B95" t="s">
        <v>23</v>
      </c>
      <c r="C95" t="s">
        <v>101</v>
      </c>
      <c r="D95" t="s">
        <v>114</v>
      </c>
      <c r="E95">
        <v>82</v>
      </c>
      <c r="F95" s="2">
        <f>E95/H95</f>
        <v>0.093287827076222976</v>
      </c>
      <c r="G95" t="str">
        <f>C95</f>
        <v>Aged 65 to 74</v>
      </c>
      <c r="H95">
        <v>879</v>
      </c>
    </row>
    <row r="96" spans="1:8">
      <c r="A96" t="s">
        <v>73</v>
      </c>
      <c r="B96" t="s">
        <v>23</v>
      </c>
      <c r="C96" t="s">
        <v>102</v>
      </c>
      <c r="D96" t="s">
        <v>114</v>
      </c>
      <c r="E96">
        <v>138</v>
      </c>
      <c r="F96" s="2">
        <f>E96/H96</f>
        <v>0.24168126094570927</v>
      </c>
      <c r="G96" t="str">
        <f>C96</f>
        <v>Aged 75 to 84</v>
      </c>
      <c r="H96">
        <v>571</v>
      </c>
    </row>
    <row r="97" spans="1:8">
      <c r="A97" t="s">
        <v>73</v>
      </c>
      <c r="B97" t="s">
        <v>23</v>
      </c>
      <c r="C97" t="s">
        <v>103</v>
      </c>
      <c r="D97" t="s">
        <v>114</v>
      </c>
      <c r="E97">
        <v>119</v>
      </c>
      <c r="F97" s="2">
        <f>E97/H97</f>
        <v>0.569377990430622</v>
      </c>
      <c r="G97" t="str">
        <f>C97</f>
        <v>Aged 85 and over</v>
      </c>
      <c r="H97">
        <v>209</v>
      </c>
    </row>
    <row r="98" spans="1:8">
      <c r="A98" t="s">
        <v>74</v>
      </c>
      <c r="B98" t="s">
        <v>24</v>
      </c>
      <c r="C98" t="s">
        <v>112</v>
      </c>
      <c r="D98" t="s">
        <v>114</v>
      </c>
      <c r="E98">
        <v>64</v>
      </c>
      <c r="F98" s="2">
        <f>E98/H98</f>
        <v>0.073988439306358386</v>
      </c>
      <c r="G98" t="str">
        <f>C98</f>
        <v>Aged 55 to 64</v>
      </c>
      <c r="H98">
        <v>865</v>
      </c>
    </row>
    <row r="99" spans="1:8">
      <c r="A99" t="s">
        <v>74</v>
      </c>
      <c r="B99" t="s">
        <v>24</v>
      </c>
      <c r="C99" t="s">
        <v>101</v>
      </c>
      <c r="D99" t="s">
        <v>114</v>
      </c>
      <c r="E99">
        <v>76</v>
      </c>
      <c r="F99" s="2">
        <f>E99/H99</f>
        <v>0.1189358372456964</v>
      </c>
      <c r="G99" t="str">
        <f>C99</f>
        <v>Aged 65 to 74</v>
      </c>
      <c r="H99">
        <v>639</v>
      </c>
    </row>
    <row r="100" spans="1:8">
      <c r="A100" t="s">
        <v>74</v>
      </c>
      <c r="B100" t="s">
        <v>24</v>
      </c>
      <c r="C100" t="s">
        <v>102</v>
      </c>
      <c r="D100" t="s">
        <v>114</v>
      </c>
      <c r="E100">
        <v>110</v>
      </c>
      <c r="F100" s="2">
        <f>E100/H100</f>
        <v>0.3235294117647059</v>
      </c>
      <c r="G100" t="str">
        <f>C100</f>
        <v>Aged 75 to 84</v>
      </c>
      <c r="H100">
        <v>340</v>
      </c>
    </row>
    <row r="101" spans="1:8">
      <c r="A101" t="s">
        <v>74</v>
      </c>
      <c r="B101" t="s">
        <v>24</v>
      </c>
      <c r="C101" t="s">
        <v>103</v>
      </c>
      <c r="D101" t="s">
        <v>114</v>
      </c>
      <c r="E101">
        <v>76</v>
      </c>
      <c r="F101" s="2">
        <f>E101/H101</f>
        <v>0.69724770642201839</v>
      </c>
      <c r="G101" t="str">
        <f>C101</f>
        <v>Aged 85 and over</v>
      </c>
      <c r="H101">
        <v>109</v>
      </c>
    </row>
    <row r="102" spans="1:8">
      <c r="A102" t="s">
        <v>75</v>
      </c>
      <c r="B102" t="s">
        <v>25</v>
      </c>
      <c r="C102" t="s">
        <v>112</v>
      </c>
      <c r="D102" t="s">
        <v>114</v>
      </c>
      <c r="E102">
        <v>17</v>
      </c>
      <c r="F102" s="2">
        <f>E102/H102</f>
        <v>0.019450800915331808</v>
      </c>
      <c r="G102" t="str">
        <f>C102</f>
        <v>Aged 55 to 64</v>
      </c>
      <c r="H102">
        <v>874</v>
      </c>
    </row>
    <row r="103" spans="1:8">
      <c r="A103" t="s">
        <v>75</v>
      </c>
      <c r="B103" t="s">
        <v>25</v>
      </c>
      <c r="C103" t="s">
        <v>101</v>
      </c>
      <c r="D103" t="s">
        <v>114</v>
      </c>
      <c r="E103">
        <v>67</v>
      </c>
      <c r="F103" s="2">
        <f>E103/H103</f>
        <v>0.0811138014527845</v>
      </c>
      <c r="G103" t="str">
        <f>C103</f>
        <v>Aged 65 to 74</v>
      </c>
      <c r="H103">
        <v>826</v>
      </c>
    </row>
    <row r="104" spans="1:8">
      <c r="A104" t="s">
        <v>75</v>
      </c>
      <c r="B104" t="s">
        <v>25</v>
      </c>
      <c r="C104" t="s">
        <v>102</v>
      </c>
      <c r="D104" t="s">
        <v>114</v>
      </c>
      <c r="E104">
        <v>103</v>
      </c>
      <c r="F104" s="2">
        <f>E104/H104</f>
        <v>0.21325051759834368</v>
      </c>
      <c r="G104" t="str">
        <f>C104</f>
        <v>Aged 75 to 84</v>
      </c>
      <c r="H104">
        <v>483</v>
      </c>
    </row>
    <row r="105" spans="1:8">
      <c r="A105" t="s">
        <v>75</v>
      </c>
      <c r="B105" t="s">
        <v>25</v>
      </c>
      <c r="C105" t="s">
        <v>103</v>
      </c>
      <c r="D105" t="s">
        <v>114</v>
      </c>
      <c r="E105">
        <v>96</v>
      </c>
      <c r="F105" s="2">
        <f>E105/H105</f>
        <v>0.58181818181818179</v>
      </c>
      <c r="G105" t="str">
        <f>C105</f>
        <v>Aged 85 and over</v>
      </c>
      <c r="H105">
        <v>165</v>
      </c>
    </row>
    <row r="106" spans="1:8">
      <c r="A106" t="s">
        <v>76</v>
      </c>
      <c r="B106" t="s">
        <v>26</v>
      </c>
      <c r="C106" t="s">
        <v>112</v>
      </c>
      <c r="D106" t="s">
        <v>114</v>
      </c>
      <c r="E106">
        <v>22</v>
      </c>
      <c r="F106" s="2">
        <f>E106/H106</f>
        <v>0.028169014084507043</v>
      </c>
      <c r="G106" t="str">
        <f>C106</f>
        <v>Aged 55 to 64</v>
      </c>
      <c r="H106">
        <v>781</v>
      </c>
    </row>
    <row r="107" spans="1:8">
      <c r="A107" t="s">
        <v>76</v>
      </c>
      <c r="B107" t="s">
        <v>26</v>
      </c>
      <c r="C107" t="s">
        <v>101</v>
      </c>
      <c r="D107" t="s">
        <v>114</v>
      </c>
      <c r="E107">
        <v>74</v>
      </c>
      <c r="F107" s="2">
        <f>E107/H107</f>
        <v>0.093670886075949367</v>
      </c>
      <c r="G107" t="str">
        <f>C107</f>
        <v>Aged 65 to 74</v>
      </c>
      <c r="H107">
        <v>790</v>
      </c>
    </row>
    <row r="108" spans="1:8">
      <c r="A108" t="s">
        <v>76</v>
      </c>
      <c r="B108" t="s">
        <v>26</v>
      </c>
      <c r="C108" t="s">
        <v>102</v>
      </c>
      <c r="D108" t="s">
        <v>114</v>
      </c>
      <c r="E108">
        <v>130</v>
      </c>
      <c r="F108" s="2">
        <f>E108/H108</f>
        <v>0.26052104208416832</v>
      </c>
      <c r="G108" t="str">
        <f>C108</f>
        <v>Aged 75 to 84</v>
      </c>
      <c r="H108">
        <v>499</v>
      </c>
    </row>
    <row r="109" spans="1:8">
      <c r="A109" t="s">
        <v>76</v>
      </c>
      <c r="B109" t="s">
        <v>26</v>
      </c>
      <c r="C109" t="s">
        <v>103</v>
      </c>
      <c r="D109" t="s">
        <v>114</v>
      </c>
      <c r="E109">
        <v>160</v>
      </c>
      <c r="F109" s="2">
        <f>E109/H109</f>
        <v>0.66390041493775931</v>
      </c>
      <c r="G109" t="str">
        <f>C109</f>
        <v>Aged 85 and over</v>
      </c>
      <c r="H109">
        <v>241</v>
      </c>
    </row>
    <row r="110" spans="1:8">
      <c r="A110" t="s">
        <v>77</v>
      </c>
      <c r="B110" t="s">
        <v>27</v>
      </c>
      <c r="C110" t="s">
        <v>112</v>
      </c>
      <c r="D110" t="s">
        <v>114</v>
      </c>
      <c r="E110">
        <v>34</v>
      </c>
      <c r="F110" s="2">
        <f>E110/H110</f>
        <v>0.04632152588555858</v>
      </c>
      <c r="G110" t="str">
        <f>C110</f>
        <v>Aged 55 to 64</v>
      </c>
      <c r="H110">
        <v>734</v>
      </c>
    </row>
    <row r="111" spans="1:8">
      <c r="A111" t="s">
        <v>77</v>
      </c>
      <c r="B111" t="s">
        <v>27</v>
      </c>
      <c r="C111" t="s">
        <v>101</v>
      </c>
      <c r="D111" t="s">
        <v>114</v>
      </c>
      <c r="E111">
        <v>109</v>
      </c>
      <c r="F111" s="2">
        <f>E111/H111</f>
        <v>0.14870395634379263</v>
      </c>
      <c r="G111" t="str">
        <f>C111</f>
        <v>Aged 65 to 74</v>
      </c>
      <c r="H111">
        <v>733</v>
      </c>
    </row>
    <row r="112" spans="1:8">
      <c r="A112" t="s">
        <v>77</v>
      </c>
      <c r="B112" t="s">
        <v>27</v>
      </c>
      <c r="C112" t="s">
        <v>102</v>
      </c>
      <c r="D112" t="s">
        <v>114</v>
      </c>
      <c r="E112">
        <v>104</v>
      </c>
      <c r="F112" s="2">
        <f>E112/H112</f>
        <v>0.24940047961630696</v>
      </c>
      <c r="G112" t="str">
        <f>C112</f>
        <v>Aged 75 to 84</v>
      </c>
      <c r="H112">
        <v>417</v>
      </c>
    </row>
    <row r="113" spans="1:8">
      <c r="A113" t="s">
        <v>77</v>
      </c>
      <c r="B113" t="s">
        <v>27</v>
      </c>
      <c r="C113" t="s">
        <v>103</v>
      </c>
      <c r="D113" t="s">
        <v>114</v>
      </c>
      <c r="E113">
        <v>168</v>
      </c>
      <c r="F113" s="2">
        <f>E113/H113</f>
        <v>0.69421487603305787</v>
      </c>
      <c r="G113" t="str">
        <f>C113</f>
        <v>Aged 85 and over</v>
      </c>
      <c r="H113">
        <v>242</v>
      </c>
    </row>
    <row r="114" spans="1:8">
      <c r="A114" t="s">
        <v>78</v>
      </c>
      <c r="B114" t="s">
        <v>28</v>
      </c>
      <c r="C114" t="s">
        <v>112</v>
      </c>
      <c r="D114" t="s">
        <v>114</v>
      </c>
      <c r="E114">
        <v>33</v>
      </c>
      <c r="F114" s="2">
        <f>E114/H114</f>
        <v>0.037120359955005622</v>
      </c>
      <c r="G114" t="str">
        <f>C114</f>
        <v>Aged 55 to 64</v>
      </c>
      <c r="H114">
        <v>889</v>
      </c>
    </row>
    <row r="115" spans="1:8">
      <c r="A115" t="s">
        <v>78</v>
      </c>
      <c r="B115" t="s">
        <v>28</v>
      </c>
      <c r="C115" t="s">
        <v>101</v>
      </c>
      <c r="D115" t="s">
        <v>114</v>
      </c>
      <c r="E115">
        <v>71</v>
      </c>
      <c r="F115" s="2">
        <f>E115/H115</f>
        <v>0.099859353023909983</v>
      </c>
      <c r="G115" t="str">
        <f>C115</f>
        <v>Aged 65 to 74</v>
      </c>
      <c r="H115">
        <v>711</v>
      </c>
    </row>
    <row r="116" spans="1:8">
      <c r="A116" t="s">
        <v>78</v>
      </c>
      <c r="B116" t="s">
        <v>28</v>
      </c>
      <c r="C116" t="s">
        <v>102</v>
      </c>
      <c r="D116" t="s">
        <v>114</v>
      </c>
      <c r="E116">
        <v>132</v>
      </c>
      <c r="F116" s="2">
        <f>E116/H116</f>
        <v>0.28947368421052633</v>
      </c>
      <c r="G116" t="str">
        <f>C116</f>
        <v>Aged 75 to 84</v>
      </c>
      <c r="H116">
        <v>456</v>
      </c>
    </row>
    <row r="117" spans="1:8">
      <c r="A117" t="s">
        <v>78</v>
      </c>
      <c r="B117" t="s">
        <v>28</v>
      </c>
      <c r="C117" t="s">
        <v>103</v>
      </c>
      <c r="D117" t="s">
        <v>114</v>
      </c>
      <c r="E117">
        <v>109</v>
      </c>
      <c r="F117" s="2">
        <f>E117/H117</f>
        <v>0.64880952380952384</v>
      </c>
      <c r="G117" t="str">
        <f>C117</f>
        <v>Aged 85 and over</v>
      </c>
      <c r="H117">
        <v>168</v>
      </c>
    </row>
    <row r="118" spans="1:8">
      <c r="A118" t="s">
        <v>79</v>
      </c>
      <c r="B118" t="s">
        <v>29</v>
      </c>
      <c r="C118" t="s">
        <v>112</v>
      </c>
      <c r="D118" t="s">
        <v>114</v>
      </c>
      <c r="E118">
        <v>64</v>
      </c>
      <c r="F118" s="2">
        <f>E118/H118</f>
        <v>0.042638241172551633</v>
      </c>
      <c r="G118" t="str">
        <f>C118</f>
        <v>Aged 55 to 64</v>
      </c>
      <c r="H118">
        <v>1501</v>
      </c>
    </row>
    <row r="119" spans="1:8">
      <c r="A119" t="s">
        <v>79</v>
      </c>
      <c r="B119" t="s">
        <v>29</v>
      </c>
      <c r="C119" t="s">
        <v>101</v>
      </c>
      <c r="D119" t="s">
        <v>114</v>
      </c>
      <c r="E119">
        <v>139</v>
      </c>
      <c r="F119" s="2">
        <f>E119/H119</f>
        <v>0.12214411247803164</v>
      </c>
      <c r="G119" t="str">
        <f>C119</f>
        <v>Aged 65 to 74</v>
      </c>
      <c r="H119">
        <v>1138</v>
      </c>
    </row>
    <row r="120" spans="1:8">
      <c r="A120" t="s">
        <v>79</v>
      </c>
      <c r="B120" t="s">
        <v>29</v>
      </c>
      <c r="C120" t="s">
        <v>102</v>
      </c>
      <c r="D120" t="s">
        <v>114</v>
      </c>
      <c r="E120">
        <v>246</v>
      </c>
      <c r="F120" s="2">
        <f>E120/H120</f>
        <v>0.3464788732394366</v>
      </c>
      <c r="G120" t="str">
        <f>C120</f>
        <v>Aged 75 to 84</v>
      </c>
      <c r="H120">
        <v>710</v>
      </c>
    </row>
    <row r="121" spans="1:8">
      <c r="A121" t="s">
        <v>79</v>
      </c>
      <c r="B121" t="s">
        <v>29</v>
      </c>
      <c r="C121" t="s">
        <v>103</v>
      </c>
      <c r="D121" t="s">
        <v>114</v>
      </c>
      <c r="E121">
        <v>193</v>
      </c>
      <c r="F121" s="2">
        <f>E121/H121</f>
        <v>0.69675090252707583</v>
      </c>
      <c r="G121" t="str">
        <f>C121</f>
        <v>Aged 85 and over</v>
      </c>
      <c r="H121">
        <v>277</v>
      </c>
    </row>
    <row r="122" spans="1:8">
      <c r="A122" t="s">
        <v>80</v>
      </c>
      <c r="B122" t="s">
        <v>30</v>
      </c>
      <c r="C122" t="s">
        <v>112</v>
      </c>
      <c r="D122" t="s">
        <v>114</v>
      </c>
      <c r="E122">
        <v>25</v>
      </c>
      <c r="F122" s="2">
        <f>E122/H122</f>
        <v>0.030712530712530713</v>
      </c>
      <c r="G122" t="str">
        <f>C122</f>
        <v>Aged 55 to 64</v>
      </c>
      <c r="H122">
        <v>814</v>
      </c>
    </row>
    <row r="123" spans="1:8">
      <c r="A123" t="s">
        <v>80</v>
      </c>
      <c r="B123" t="s">
        <v>30</v>
      </c>
      <c r="C123" t="s">
        <v>101</v>
      </c>
      <c r="D123" t="s">
        <v>114</v>
      </c>
      <c r="E123">
        <v>75</v>
      </c>
      <c r="F123" s="2">
        <f>E123/H123</f>
        <v>0.10148849797023005</v>
      </c>
      <c r="G123" t="str">
        <f>C123</f>
        <v>Aged 65 to 74</v>
      </c>
      <c r="H123">
        <v>739</v>
      </c>
    </row>
    <row r="124" spans="1:8">
      <c r="A124" t="s">
        <v>80</v>
      </c>
      <c r="B124" t="s">
        <v>30</v>
      </c>
      <c r="C124" t="s">
        <v>102</v>
      </c>
      <c r="D124" t="s">
        <v>114</v>
      </c>
      <c r="E124">
        <v>149</v>
      </c>
      <c r="F124" s="2">
        <f>E124/H124</f>
        <v>0.28380952380952379</v>
      </c>
      <c r="G124" t="str">
        <f>C124</f>
        <v>Aged 75 to 84</v>
      </c>
      <c r="H124">
        <v>525</v>
      </c>
    </row>
    <row r="125" spans="1:8">
      <c r="A125" t="s">
        <v>80</v>
      </c>
      <c r="B125" t="s">
        <v>30</v>
      </c>
      <c r="C125" t="s">
        <v>103</v>
      </c>
      <c r="D125" t="s">
        <v>114</v>
      </c>
      <c r="E125">
        <v>91</v>
      </c>
      <c r="F125" s="2">
        <f>E125/H125</f>
        <v>0.55151515151515151</v>
      </c>
      <c r="G125" t="str">
        <f>C125</f>
        <v>Aged 85 and over</v>
      </c>
      <c r="H125">
        <v>165</v>
      </c>
    </row>
    <row r="126" spans="1:8">
      <c r="A126" t="s">
        <v>81</v>
      </c>
      <c r="B126" t="s">
        <v>31</v>
      </c>
      <c r="C126" t="s">
        <v>112</v>
      </c>
      <c r="D126" t="s">
        <v>114</v>
      </c>
      <c r="E126">
        <v>52</v>
      </c>
      <c r="F126" s="2">
        <f>E126/H126</f>
        <v>0.038518518518518521</v>
      </c>
      <c r="G126" t="str">
        <f>C126</f>
        <v>Aged 55 to 64</v>
      </c>
      <c r="H126">
        <v>1350</v>
      </c>
    </row>
    <row r="127" spans="1:8">
      <c r="A127" t="s">
        <v>81</v>
      </c>
      <c r="B127" t="s">
        <v>31</v>
      </c>
      <c r="C127" t="s">
        <v>101</v>
      </c>
      <c r="D127" t="s">
        <v>114</v>
      </c>
      <c r="E127">
        <v>106</v>
      </c>
      <c r="F127" s="2">
        <f>E127/H127</f>
        <v>0.080977845683728039</v>
      </c>
      <c r="G127" t="str">
        <f>C127</f>
        <v>Aged 65 to 74</v>
      </c>
      <c r="H127">
        <v>1309</v>
      </c>
    </row>
    <row r="128" spans="1:8">
      <c r="A128" t="s">
        <v>81</v>
      </c>
      <c r="B128" t="s">
        <v>31</v>
      </c>
      <c r="C128" t="s">
        <v>102</v>
      </c>
      <c r="D128" t="s">
        <v>114</v>
      </c>
      <c r="E128">
        <v>221</v>
      </c>
      <c r="F128" s="2">
        <f>E128/H128</f>
        <v>0.24179431072210067</v>
      </c>
      <c r="G128" t="str">
        <f>C128</f>
        <v>Aged 75 to 84</v>
      </c>
      <c r="H128">
        <v>914</v>
      </c>
    </row>
    <row r="129" spans="1:8">
      <c r="A129" t="s">
        <v>81</v>
      </c>
      <c r="B129" t="s">
        <v>31</v>
      </c>
      <c r="C129" t="s">
        <v>103</v>
      </c>
      <c r="D129" t="s">
        <v>114</v>
      </c>
      <c r="E129">
        <v>213</v>
      </c>
      <c r="F129" s="2">
        <f>E129/H129</f>
        <v>0.61206896551724133</v>
      </c>
      <c r="G129" t="str">
        <f>C129</f>
        <v>Aged 85 and over</v>
      </c>
      <c r="H129">
        <v>348</v>
      </c>
    </row>
    <row r="130" spans="1:8">
      <c r="A130" t="s">
        <v>82</v>
      </c>
      <c r="B130" t="s">
        <v>32</v>
      </c>
      <c r="C130" t="s">
        <v>112</v>
      </c>
      <c r="D130" t="s">
        <v>114</v>
      </c>
      <c r="E130">
        <v>15</v>
      </c>
      <c r="F130" s="2">
        <f>E130/H130</f>
        <v>0.01948051948051948</v>
      </c>
      <c r="G130" t="str">
        <f>C130</f>
        <v>Aged 55 to 64</v>
      </c>
      <c r="H130">
        <v>770</v>
      </c>
    </row>
    <row r="131" spans="1:8">
      <c r="A131" t="s">
        <v>82</v>
      </c>
      <c r="B131" t="s">
        <v>32</v>
      </c>
      <c r="C131" t="s">
        <v>101</v>
      </c>
      <c r="D131" t="s">
        <v>114</v>
      </c>
      <c r="E131">
        <v>62</v>
      </c>
      <c r="F131" s="2">
        <f>E131/H131</f>
        <v>0.087818696883852687</v>
      </c>
      <c r="G131" t="str">
        <f>C131</f>
        <v>Aged 65 to 74</v>
      </c>
      <c r="H131">
        <v>706</v>
      </c>
    </row>
    <row r="132" spans="1:8">
      <c r="A132" t="s">
        <v>82</v>
      </c>
      <c r="B132" t="s">
        <v>32</v>
      </c>
      <c r="C132" t="s">
        <v>102</v>
      </c>
      <c r="D132" t="s">
        <v>114</v>
      </c>
      <c r="E132">
        <v>106</v>
      </c>
      <c r="F132" s="2">
        <f>E132/H132</f>
        <v>0.21327967806841047</v>
      </c>
      <c r="G132" t="str">
        <f>C132</f>
        <v>Aged 75 to 84</v>
      </c>
      <c r="H132">
        <v>497</v>
      </c>
    </row>
    <row r="133" spans="1:8">
      <c r="A133" t="s">
        <v>82</v>
      </c>
      <c r="B133" t="s">
        <v>32</v>
      </c>
      <c r="C133" t="s">
        <v>103</v>
      </c>
      <c r="D133" t="s">
        <v>114</v>
      </c>
      <c r="E133">
        <v>123</v>
      </c>
      <c r="F133" s="2">
        <f>E133/H133</f>
        <v>0.6089108910891089</v>
      </c>
      <c r="G133" t="str">
        <f>C133</f>
        <v>Aged 85 and over</v>
      </c>
      <c r="H133">
        <v>202</v>
      </c>
    </row>
    <row r="134" spans="1:8">
      <c r="A134" t="s">
        <v>83</v>
      </c>
      <c r="B134" t="s">
        <v>33</v>
      </c>
      <c r="C134" t="s">
        <v>112</v>
      </c>
      <c r="D134" t="s">
        <v>114</v>
      </c>
      <c r="E134">
        <v>44</v>
      </c>
      <c r="F134" s="2">
        <f>E134/H134</f>
        <v>0.036484245439469321</v>
      </c>
      <c r="G134" t="str">
        <f>C134</f>
        <v>Aged 55 to 64</v>
      </c>
      <c r="H134">
        <v>1206</v>
      </c>
    </row>
    <row r="135" spans="1:8">
      <c r="A135" t="s">
        <v>83</v>
      </c>
      <c r="B135" t="s">
        <v>33</v>
      </c>
      <c r="C135" t="s">
        <v>101</v>
      </c>
      <c r="D135" t="s">
        <v>114</v>
      </c>
      <c r="E135">
        <v>96</v>
      </c>
      <c r="F135" s="2">
        <f>E135/H135</f>
        <v>0.0933852140077821</v>
      </c>
      <c r="G135" t="str">
        <f>C135</f>
        <v>Aged 65 to 74</v>
      </c>
      <c r="H135">
        <v>1028</v>
      </c>
    </row>
    <row r="136" spans="1:8">
      <c r="A136" t="s">
        <v>83</v>
      </c>
      <c r="B136" t="s">
        <v>33</v>
      </c>
      <c r="C136" t="s">
        <v>102</v>
      </c>
      <c r="D136" t="s">
        <v>114</v>
      </c>
      <c r="E136">
        <v>192</v>
      </c>
      <c r="F136" s="2">
        <f>E136/H136</f>
        <v>0.26409903713892707</v>
      </c>
      <c r="G136" t="str">
        <f>C136</f>
        <v>Aged 75 to 84</v>
      </c>
      <c r="H136">
        <v>727</v>
      </c>
    </row>
    <row r="137" spans="1:8">
      <c r="A137" t="s">
        <v>83</v>
      </c>
      <c r="B137" t="s">
        <v>33</v>
      </c>
      <c r="C137" t="s">
        <v>103</v>
      </c>
      <c r="D137" t="s">
        <v>114</v>
      </c>
      <c r="E137">
        <v>248</v>
      </c>
      <c r="F137" s="2">
        <f>E137/H137</f>
        <v>0.6278481012658228</v>
      </c>
      <c r="G137" t="str">
        <f>C137</f>
        <v>Aged 85 and over</v>
      </c>
      <c r="H137">
        <v>395</v>
      </c>
    </row>
    <row r="138" spans="1:8">
      <c r="A138" t="s">
        <v>84</v>
      </c>
      <c r="B138" t="s">
        <v>34</v>
      </c>
      <c r="C138" t="s">
        <v>112</v>
      </c>
      <c r="D138" t="s">
        <v>114</v>
      </c>
      <c r="E138">
        <v>67</v>
      </c>
      <c r="F138" s="2">
        <f>E138/H138</f>
        <v>0.029711751662971176</v>
      </c>
      <c r="G138" t="str">
        <f>C138</f>
        <v>Aged 55 to 64</v>
      </c>
      <c r="H138">
        <v>2255</v>
      </c>
    </row>
    <row r="139" spans="1:8">
      <c r="A139" t="s">
        <v>84</v>
      </c>
      <c r="B139" t="s">
        <v>34</v>
      </c>
      <c r="C139" t="s">
        <v>101</v>
      </c>
      <c r="D139" t="s">
        <v>114</v>
      </c>
      <c r="E139">
        <v>223</v>
      </c>
      <c r="F139" s="2">
        <f>E139/H139</f>
        <v>0.10558712121212122</v>
      </c>
      <c r="G139" t="str">
        <f>C139</f>
        <v>Aged 65 to 74</v>
      </c>
      <c r="H139">
        <v>2112</v>
      </c>
    </row>
    <row r="140" spans="1:8">
      <c r="A140" t="s">
        <v>84</v>
      </c>
      <c r="B140" t="s">
        <v>34</v>
      </c>
      <c r="C140" t="s">
        <v>102</v>
      </c>
      <c r="D140" t="s">
        <v>114</v>
      </c>
      <c r="E140">
        <v>316</v>
      </c>
      <c r="F140" s="2">
        <f>E140/H140</f>
        <v>0.23849056603773586</v>
      </c>
      <c r="G140" t="str">
        <f>C140</f>
        <v>Aged 75 to 84</v>
      </c>
      <c r="H140">
        <v>1325</v>
      </c>
    </row>
    <row r="141" spans="1:8">
      <c r="A141" t="s">
        <v>84</v>
      </c>
      <c r="B141" t="s">
        <v>34</v>
      </c>
      <c r="C141" t="s">
        <v>103</v>
      </c>
      <c r="D141" t="s">
        <v>114</v>
      </c>
      <c r="E141">
        <v>297</v>
      </c>
      <c r="F141" s="2">
        <f>E141/H141</f>
        <v>0.61746361746361744</v>
      </c>
      <c r="G141" t="str">
        <f>C141</f>
        <v>Aged 85 and over</v>
      </c>
      <c r="H141">
        <v>481</v>
      </c>
    </row>
    <row r="142" spans="1:8">
      <c r="A142" t="s">
        <v>85</v>
      </c>
      <c r="B142" t="s">
        <v>35</v>
      </c>
      <c r="C142" t="s">
        <v>112</v>
      </c>
      <c r="D142" t="s">
        <v>114</v>
      </c>
      <c r="E142">
        <v>33</v>
      </c>
      <c r="F142" s="2">
        <f>E142/H142</f>
        <v>0.057692307692307696</v>
      </c>
      <c r="G142" t="str">
        <f>C142</f>
        <v>Aged 55 to 64</v>
      </c>
      <c r="H142">
        <v>572</v>
      </c>
    </row>
    <row r="143" spans="1:8">
      <c r="A143" t="s">
        <v>85</v>
      </c>
      <c r="B143" t="s">
        <v>35</v>
      </c>
      <c r="C143" t="s">
        <v>101</v>
      </c>
      <c r="D143" t="s">
        <v>114</v>
      </c>
      <c r="E143">
        <v>72</v>
      </c>
      <c r="F143" s="2">
        <f>E143/H143</f>
        <v>0.2</v>
      </c>
      <c r="G143" t="str">
        <f>C143</f>
        <v>Aged 65 to 74</v>
      </c>
      <c r="H143">
        <v>360</v>
      </c>
    </row>
    <row r="144" spans="1:8">
      <c r="A144" t="s">
        <v>85</v>
      </c>
      <c r="B144" t="s">
        <v>35</v>
      </c>
      <c r="C144" t="s">
        <v>102</v>
      </c>
      <c r="D144" t="s">
        <v>114</v>
      </c>
      <c r="E144">
        <v>61</v>
      </c>
      <c r="F144" s="2">
        <f>E144/H144</f>
        <v>0.29756097560975608</v>
      </c>
      <c r="G144" t="str">
        <f>C144</f>
        <v>Aged 75 to 84</v>
      </c>
      <c r="H144">
        <v>205</v>
      </c>
    </row>
    <row r="145" spans="1:8">
      <c r="A145" t="s">
        <v>85</v>
      </c>
      <c r="B145" t="s">
        <v>35</v>
      </c>
      <c r="C145" t="s">
        <v>103</v>
      </c>
      <c r="D145" t="s">
        <v>114</v>
      </c>
      <c r="E145">
        <v>38</v>
      </c>
      <c r="F145" s="2">
        <f>E145/H145</f>
        <v>0.62295081967213117</v>
      </c>
      <c r="G145" t="str">
        <f>C145</f>
        <v>Aged 85 and over</v>
      </c>
      <c r="H145">
        <v>61</v>
      </c>
    </row>
    <row r="146" spans="1:8">
      <c r="A146" t="s">
        <v>86</v>
      </c>
      <c r="B146" t="s">
        <v>36</v>
      </c>
      <c r="C146" t="s">
        <v>112</v>
      </c>
      <c r="D146" t="s">
        <v>114</v>
      </c>
      <c r="E146">
        <v>27</v>
      </c>
      <c r="F146" s="2">
        <f>E146/H146</f>
        <v>0.041221374045801527</v>
      </c>
      <c r="G146" t="str">
        <f>C146</f>
        <v>Aged 55 to 64</v>
      </c>
      <c r="H146">
        <v>655</v>
      </c>
    </row>
    <row r="147" spans="1:8">
      <c r="A147" t="s">
        <v>86</v>
      </c>
      <c r="B147" t="s">
        <v>36</v>
      </c>
      <c r="C147" t="s">
        <v>101</v>
      </c>
      <c r="D147" t="s">
        <v>114</v>
      </c>
      <c r="E147">
        <v>53</v>
      </c>
      <c r="F147" s="2">
        <f>E147/H147</f>
        <v>0.1079429735234216</v>
      </c>
      <c r="G147" t="str">
        <f>C147</f>
        <v>Aged 65 to 74</v>
      </c>
      <c r="H147">
        <v>491</v>
      </c>
    </row>
    <row r="148" spans="1:8">
      <c r="A148" t="s">
        <v>86</v>
      </c>
      <c r="B148" t="s">
        <v>36</v>
      </c>
      <c r="C148" t="s">
        <v>102</v>
      </c>
      <c r="D148" t="s">
        <v>114</v>
      </c>
      <c r="E148">
        <v>92</v>
      </c>
      <c r="F148" s="2">
        <f>E148/H148</f>
        <v>0.29773462783171523</v>
      </c>
      <c r="G148" t="str">
        <f>C148</f>
        <v>Aged 75 to 84</v>
      </c>
      <c r="H148">
        <v>309</v>
      </c>
    </row>
    <row r="149" spans="1:8">
      <c r="A149" t="s">
        <v>86</v>
      </c>
      <c r="B149" t="s">
        <v>36</v>
      </c>
      <c r="C149" t="s">
        <v>103</v>
      </c>
      <c r="D149" t="s">
        <v>114</v>
      </c>
      <c r="E149">
        <v>65</v>
      </c>
      <c r="F149" s="2">
        <f>E149/H149</f>
        <v>0.5752212389380531</v>
      </c>
      <c r="G149" t="str">
        <f>C149</f>
        <v>Aged 85 and over</v>
      </c>
      <c r="H149">
        <v>113</v>
      </c>
    </row>
    <row r="150" spans="1:8">
      <c r="A150" t="s">
        <v>87</v>
      </c>
      <c r="B150" t="s">
        <v>37</v>
      </c>
      <c r="C150" t="s">
        <v>112</v>
      </c>
      <c r="D150" t="s">
        <v>114</v>
      </c>
      <c r="E150">
        <v>35</v>
      </c>
      <c r="F150" s="2">
        <f>E150/H150</f>
        <v>0.041966426858513192</v>
      </c>
      <c r="G150" t="str">
        <f>C150</f>
        <v>Aged 55 to 64</v>
      </c>
      <c r="H150">
        <v>834</v>
      </c>
    </row>
    <row r="151" spans="1:8">
      <c r="A151" t="s">
        <v>87</v>
      </c>
      <c r="B151" t="s">
        <v>37</v>
      </c>
      <c r="C151" t="s">
        <v>101</v>
      </c>
      <c r="D151" t="s">
        <v>114</v>
      </c>
      <c r="E151">
        <v>80</v>
      </c>
      <c r="F151" s="2">
        <f>E151/H151</f>
        <v>0.13937282229965156</v>
      </c>
      <c r="G151" t="str">
        <f>C151</f>
        <v>Aged 65 to 74</v>
      </c>
      <c r="H151">
        <v>574</v>
      </c>
    </row>
    <row r="152" spans="1:8">
      <c r="A152" t="s">
        <v>87</v>
      </c>
      <c r="B152" t="s">
        <v>37</v>
      </c>
      <c r="C152" t="s">
        <v>102</v>
      </c>
      <c r="D152" t="s">
        <v>114</v>
      </c>
      <c r="E152">
        <v>117</v>
      </c>
      <c r="F152" s="2">
        <f>E152/H152</f>
        <v>0.29177057356608477</v>
      </c>
      <c r="G152" t="str">
        <f>C152</f>
        <v>Aged 75 to 84</v>
      </c>
      <c r="H152">
        <v>401</v>
      </c>
    </row>
    <row r="153" spans="1:8">
      <c r="A153" t="s">
        <v>87</v>
      </c>
      <c r="B153" t="s">
        <v>37</v>
      </c>
      <c r="C153" t="s">
        <v>103</v>
      </c>
      <c r="D153" t="s">
        <v>114</v>
      </c>
      <c r="E153">
        <v>133</v>
      </c>
      <c r="F153" s="2">
        <f>E153/H153</f>
        <v>0.66834170854271358</v>
      </c>
      <c r="G153" t="str">
        <f>C153</f>
        <v>Aged 85 and over</v>
      </c>
      <c r="H153">
        <v>199</v>
      </c>
    </row>
    <row r="154" spans="1:8">
      <c r="A154" t="s">
        <v>88</v>
      </c>
      <c r="B154" t="s">
        <v>38</v>
      </c>
      <c r="C154" t="s">
        <v>112</v>
      </c>
      <c r="D154" t="s">
        <v>114</v>
      </c>
      <c r="E154">
        <v>27</v>
      </c>
      <c r="F154" s="2">
        <f>E154/H154</f>
        <v>0.031877213695395513</v>
      </c>
      <c r="G154" t="str">
        <f>C154</f>
        <v>Aged 55 to 64</v>
      </c>
      <c r="H154">
        <v>847</v>
      </c>
    </row>
    <row r="155" spans="1:8">
      <c r="A155" t="s">
        <v>88</v>
      </c>
      <c r="B155" t="s">
        <v>38</v>
      </c>
      <c r="C155" t="s">
        <v>101</v>
      </c>
      <c r="D155" t="s">
        <v>114</v>
      </c>
      <c r="E155">
        <v>65</v>
      </c>
      <c r="F155" s="2">
        <f>E155/H155</f>
        <v>0.084306095979247736</v>
      </c>
      <c r="G155" t="str">
        <f>C155</f>
        <v>Aged 65 to 74</v>
      </c>
      <c r="H155">
        <v>771</v>
      </c>
    </row>
    <row r="156" spans="1:8">
      <c r="A156" t="s">
        <v>88</v>
      </c>
      <c r="B156" t="s">
        <v>38</v>
      </c>
      <c r="C156" t="s">
        <v>102</v>
      </c>
      <c r="D156" t="s">
        <v>114</v>
      </c>
      <c r="E156">
        <v>131</v>
      </c>
      <c r="F156" s="2">
        <f>E156/H156</f>
        <v>0.22782608695652173</v>
      </c>
      <c r="G156" t="str">
        <f>C156</f>
        <v>Aged 75 to 84</v>
      </c>
      <c r="H156">
        <v>575</v>
      </c>
    </row>
    <row r="157" spans="1:8">
      <c r="A157" t="s">
        <v>88</v>
      </c>
      <c r="B157" t="s">
        <v>38</v>
      </c>
      <c r="C157" t="s">
        <v>103</v>
      </c>
      <c r="D157" t="s">
        <v>114</v>
      </c>
      <c r="E157">
        <v>132</v>
      </c>
      <c r="F157" s="2">
        <f>E157/H157</f>
        <v>0.5714285714285714</v>
      </c>
      <c r="G157" t="str">
        <f>C157</f>
        <v>Aged 85 and over</v>
      </c>
      <c r="H157">
        <v>231</v>
      </c>
    </row>
    <row r="158" spans="1:8">
      <c r="A158" t="s">
        <v>89</v>
      </c>
      <c r="B158" t="s">
        <v>39</v>
      </c>
      <c r="C158" t="s">
        <v>112</v>
      </c>
      <c r="D158" t="s">
        <v>114</v>
      </c>
      <c r="E158">
        <v>30</v>
      </c>
      <c r="F158" s="2">
        <f>E158/H158</f>
        <v>0.043668122270742356</v>
      </c>
      <c r="G158" t="str">
        <f>C158</f>
        <v>Aged 55 to 64</v>
      </c>
      <c r="H158">
        <v>687</v>
      </c>
    </row>
    <row r="159" spans="1:8">
      <c r="A159" t="s">
        <v>89</v>
      </c>
      <c r="B159" t="s">
        <v>39</v>
      </c>
      <c r="C159" t="s">
        <v>101</v>
      </c>
      <c r="D159" t="s">
        <v>114</v>
      </c>
      <c r="E159">
        <v>71</v>
      </c>
      <c r="F159" s="2">
        <f>E159/H159</f>
        <v>0.14285714285714285</v>
      </c>
      <c r="G159" t="str">
        <f>C159</f>
        <v>Aged 65 to 74</v>
      </c>
      <c r="H159">
        <v>497</v>
      </c>
    </row>
    <row r="160" spans="1:8">
      <c r="A160" t="s">
        <v>89</v>
      </c>
      <c r="B160" t="s">
        <v>39</v>
      </c>
      <c r="C160" t="s">
        <v>102</v>
      </c>
      <c r="D160" t="s">
        <v>114</v>
      </c>
      <c r="E160">
        <v>100</v>
      </c>
      <c r="F160" s="2">
        <f>E160/H160</f>
        <v>0.3125</v>
      </c>
      <c r="G160" t="str">
        <f>C160</f>
        <v>Aged 75 to 84</v>
      </c>
      <c r="H160">
        <v>320</v>
      </c>
    </row>
    <row r="161" spans="1:8">
      <c r="A161" t="s">
        <v>89</v>
      </c>
      <c r="B161" t="s">
        <v>39</v>
      </c>
      <c r="C161" t="s">
        <v>103</v>
      </c>
      <c r="D161" t="s">
        <v>114</v>
      </c>
      <c r="E161">
        <v>71</v>
      </c>
      <c r="F161" s="2">
        <f>E161/H161</f>
        <v>0.6454545454545455</v>
      </c>
      <c r="G161" t="str">
        <f>C161</f>
        <v>Aged 85 and over</v>
      </c>
      <c r="H161">
        <v>110</v>
      </c>
    </row>
    <row r="162" spans="1:8">
      <c r="A162" t="s">
        <v>90</v>
      </c>
      <c r="B162" t="s">
        <v>40</v>
      </c>
      <c r="C162" t="s">
        <v>112</v>
      </c>
      <c r="D162" t="s">
        <v>114</v>
      </c>
      <c r="E162">
        <v>22</v>
      </c>
      <c r="F162" s="2">
        <f>E162/H162</f>
        <v>0.03151862464183381</v>
      </c>
      <c r="G162" t="str">
        <f>C162</f>
        <v>Aged 55 to 64</v>
      </c>
      <c r="H162">
        <v>698</v>
      </c>
    </row>
    <row r="163" spans="1:8">
      <c r="A163" t="s">
        <v>90</v>
      </c>
      <c r="B163" t="s">
        <v>40</v>
      </c>
      <c r="C163" t="s">
        <v>101</v>
      </c>
      <c r="D163" t="s">
        <v>114</v>
      </c>
      <c r="E163">
        <v>65</v>
      </c>
      <c r="F163" s="2">
        <f>E163/H163</f>
        <v>0.12452107279693486</v>
      </c>
      <c r="G163" t="str">
        <f>C163</f>
        <v>Aged 65 to 74</v>
      </c>
      <c r="H163">
        <v>522</v>
      </c>
    </row>
    <row r="164" spans="1:8">
      <c r="A164" t="s">
        <v>90</v>
      </c>
      <c r="B164" t="s">
        <v>40</v>
      </c>
      <c r="C164" t="s">
        <v>102</v>
      </c>
      <c r="D164" t="s">
        <v>114</v>
      </c>
      <c r="E164">
        <v>110</v>
      </c>
      <c r="F164" s="2">
        <f>E164/H164</f>
        <v>0.3188405797101449</v>
      </c>
      <c r="G164" t="str">
        <f>C164</f>
        <v>Aged 75 to 84</v>
      </c>
      <c r="H164">
        <v>345</v>
      </c>
    </row>
    <row r="165" spans="1:8">
      <c r="A165" t="s">
        <v>90</v>
      </c>
      <c r="B165" t="s">
        <v>40</v>
      </c>
      <c r="C165" t="s">
        <v>103</v>
      </c>
      <c r="D165" t="s">
        <v>114</v>
      </c>
      <c r="E165">
        <v>81</v>
      </c>
      <c r="F165" s="2">
        <f>E165/H165</f>
        <v>0.648</v>
      </c>
      <c r="G165" t="str">
        <f>C165</f>
        <v>Aged 85 and over</v>
      </c>
      <c r="H165">
        <v>125</v>
      </c>
    </row>
    <row r="166" spans="1:8">
      <c r="A166" t="s">
        <v>91</v>
      </c>
      <c r="B166" t="s">
        <v>41</v>
      </c>
      <c r="C166" t="s">
        <v>112</v>
      </c>
      <c r="D166" t="s">
        <v>114</v>
      </c>
      <c r="E166">
        <v>69</v>
      </c>
      <c r="F166" s="2">
        <f>E166/H166</f>
        <v>0.034866093986862051</v>
      </c>
      <c r="G166" t="str">
        <f>C166</f>
        <v>Aged 55 to 64</v>
      </c>
      <c r="H166">
        <v>1979</v>
      </c>
    </row>
    <row r="167" spans="1:8">
      <c r="A167" t="s">
        <v>91</v>
      </c>
      <c r="B167" t="s">
        <v>41</v>
      </c>
      <c r="C167" t="s">
        <v>101</v>
      </c>
      <c r="D167" t="s">
        <v>114</v>
      </c>
      <c r="E167">
        <v>158</v>
      </c>
      <c r="F167" s="2">
        <f>E167/H167</f>
        <v>0.11791044776119403</v>
      </c>
      <c r="G167" t="str">
        <f>C167</f>
        <v>Aged 65 to 74</v>
      </c>
      <c r="H167">
        <v>1340</v>
      </c>
    </row>
    <row r="168" spans="1:8">
      <c r="A168" t="s">
        <v>91</v>
      </c>
      <c r="B168" t="s">
        <v>41</v>
      </c>
      <c r="C168" t="s">
        <v>102</v>
      </c>
      <c r="D168" t="s">
        <v>114</v>
      </c>
      <c r="E168">
        <v>258</v>
      </c>
      <c r="F168" s="2">
        <f>E168/H168</f>
        <v>0.29384965831435078</v>
      </c>
      <c r="G168" t="str">
        <f>C168</f>
        <v>Aged 75 to 84</v>
      </c>
      <c r="H168">
        <v>878</v>
      </c>
    </row>
    <row r="169" spans="1:8">
      <c r="A169" t="s">
        <v>91</v>
      </c>
      <c r="B169" t="s">
        <v>41</v>
      </c>
      <c r="C169" t="s">
        <v>103</v>
      </c>
      <c r="D169" t="s">
        <v>114</v>
      </c>
      <c r="E169">
        <v>143</v>
      </c>
      <c r="F169" s="2">
        <f>E169/H169</f>
        <v>0.61111111111111116</v>
      </c>
      <c r="G169" t="str">
        <f>C169</f>
        <v>Aged 85 and over</v>
      </c>
      <c r="H169">
        <v>234</v>
      </c>
    </row>
    <row r="170" spans="1:8">
      <c r="A170" t="s">
        <v>92</v>
      </c>
      <c r="B170" t="s">
        <v>42</v>
      </c>
      <c r="C170" t="s">
        <v>112</v>
      </c>
      <c r="D170" t="s">
        <v>114</v>
      </c>
      <c r="E170">
        <v>20</v>
      </c>
      <c r="F170" s="2">
        <f>E170/H170</f>
        <v>0.028901734104046242</v>
      </c>
      <c r="G170" t="str">
        <f>C170</f>
        <v>Aged 55 to 64</v>
      </c>
      <c r="H170">
        <v>692</v>
      </c>
    </row>
    <row r="171" spans="1:8">
      <c r="A171" t="s">
        <v>92</v>
      </c>
      <c r="B171" t="s">
        <v>42</v>
      </c>
      <c r="C171" t="s">
        <v>101</v>
      </c>
      <c r="D171" t="s">
        <v>114</v>
      </c>
      <c r="E171">
        <v>61</v>
      </c>
      <c r="F171" s="2">
        <f>E171/H171</f>
        <v>0.10892857142857143</v>
      </c>
      <c r="G171" t="str">
        <f>C171</f>
        <v>Aged 65 to 74</v>
      </c>
      <c r="H171">
        <v>560</v>
      </c>
    </row>
    <row r="172" spans="1:8">
      <c r="A172" t="s">
        <v>92</v>
      </c>
      <c r="B172" t="s">
        <v>42</v>
      </c>
      <c r="C172" t="s">
        <v>102</v>
      </c>
      <c r="D172" t="s">
        <v>114</v>
      </c>
      <c r="E172">
        <v>104</v>
      </c>
      <c r="F172" s="2">
        <f>E172/H172</f>
        <v>0.2988505747126437</v>
      </c>
      <c r="G172" t="str">
        <f>C172</f>
        <v>Aged 75 to 84</v>
      </c>
      <c r="H172">
        <v>348</v>
      </c>
    </row>
    <row r="173" spans="1:8">
      <c r="A173" t="s">
        <v>92</v>
      </c>
      <c r="B173" t="s">
        <v>42</v>
      </c>
      <c r="C173" t="s">
        <v>103</v>
      </c>
      <c r="D173" t="s">
        <v>114</v>
      </c>
      <c r="E173">
        <v>74</v>
      </c>
      <c r="F173" s="2">
        <f>E173/H173</f>
        <v>0.6271186440677966</v>
      </c>
      <c r="G173" t="str">
        <f>C173</f>
        <v>Aged 85 and over</v>
      </c>
      <c r="H173">
        <v>118</v>
      </c>
    </row>
    <row r="174" spans="1:8">
      <c r="A174" t="s">
        <v>93</v>
      </c>
      <c r="B174" t="s">
        <v>43</v>
      </c>
      <c r="C174" t="s">
        <v>112</v>
      </c>
      <c r="D174" t="s">
        <v>114</v>
      </c>
      <c r="E174">
        <v>30</v>
      </c>
      <c r="F174" s="2">
        <f>E174/H174</f>
        <v>0.046583850931677016</v>
      </c>
      <c r="G174" t="str">
        <f>C174</f>
        <v>Aged 55 to 64</v>
      </c>
      <c r="H174">
        <v>644</v>
      </c>
    </row>
    <row r="175" spans="1:8">
      <c r="A175" t="s">
        <v>93</v>
      </c>
      <c r="B175" t="s">
        <v>43</v>
      </c>
      <c r="C175" t="s">
        <v>101</v>
      </c>
      <c r="D175" t="s">
        <v>114</v>
      </c>
      <c r="E175">
        <v>43</v>
      </c>
      <c r="F175" s="2">
        <f>E175/H175</f>
        <v>0.11653116531165311</v>
      </c>
      <c r="G175" t="str">
        <f>C175</f>
        <v>Aged 65 to 74</v>
      </c>
      <c r="H175">
        <v>369</v>
      </c>
    </row>
    <row r="176" spans="1:8">
      <c r="A176" t="s">
        <v>93</v>
      </c>
      <c r="B176" t="s">
        <v>43</v>
      </c>
      <c r="C176" t="s">
        <v>102</v>
      </c>
      <c r="D176" t="s">
        <v>114</v>
      </c>
      <c r="E176">
        <v>69</v>
      </c>
      <c r="F176" s="2">
        <f>E176/H176</f>
        <v>0.350253807106599</v>
      </c>
      <c r="G176" t="str">
        <f>C176</f>
        <v>Aged 75 to 84</v>
      </c>
      <c r="H176">
        <v>197</v>
      </c>
    </row>
    <row r="177" spans="1:8">
      <c r="A177" t="s">
        <v>93</v>
      </c>
      <c r="B177" t="s">
        <v>43</v>
      </c>
      <c r="C177" t="s">
        <v>103</v>
      </c>
      <c r="D177" t="s">
        <v>114</v>
      </c>
      <c r="E177">
        <v>31</v>
      </c>
      <c r="F177" s="2">
        <f>E177/H177</f>
        <v>0.53448275862068961</v>
      </c>
      <c r="G177" t="str">
        <f>C177</f>
        <v>Aged 85 and over</v>
      </c>
      <c r="H177">
        <v>58</v>
      </c>
    </row>
    <row r="178" spans="1:8">
      <c r="A178" t="s">
        <v>94</v>
      </c>
      <c r="B178" t="s">
        <v>44</v>
      </c>
      <c r="C178" t="s">
        <v>112</v>
      </c>
      <c r="D178" t="s">
        <v>114</v>
      </c>
      <c r="E178">
        <v>35</v>
      </c>
      <c r="F178" s="2">
        <f>E178/H178</f>
        <v>0.053030303030303032</v>
      </c>
      <c r="G178" t="str">
        <f>C178</f>
        <v>Aged 55 to 64</v>
      </c>
      <c r="H178">
        <v>660</v>
      </c>
    </row>
    <row r="179" spans="1:8">
      <c r="A179" t="s">
        <v>94</v>
      </c>
      <c r="B179" t="s">
        <v>44</v>
      </c>
      <c r="C179" t="s">
        <v>101</v>
      </c>
      <c r="D179" t="s">
        <v>114</v>
      </c>
      <c r="E179">
        <v>62</v>
      </c>
      <c r="F179" s="2">
        <f>E179/H179</f>
        <v>0.1393258426966292</v>
      </c>
      <c r="G179" t="str">
        <f>C179</f>
        <v>Aged 65 to 74</v>
      </c>
      <c r="H179">
        <v>445</v>
      </c>
    </row>
    <row r="180" spans="1:8">
      <c r="A180" t="s">
        <v>94</v>
      </c>
      <c r="B180" t="s">
        <v>44</v>
      </c>
      <c r="C180" t="s">
        <v>102</v>
      </c>
      <c r="D180" t="s">
        <v>114</v>
      </c>
      <c r="E180">
        <v>88</v>
      </c>
      <c r="F180" s="2">
        <f>E180/H180</f>
        <v>0.32234432234432236</v>
      </c>
      <c r="G180" t="str">
        <f>C180</f>
        <v>Aged 75 to 84</v>
      </c>
      <c r="H180">
        <v>273</v>
      </c>
    </row>
    <row r="181" spans="1:8">
      <c r="A181" t="s">
        <v>94</v>
      </c>
      <c r="B181" t="s">
        <v>44</v>
      </c>
      <c r="C181" t="s">
        <v>103</v>
      </c>
      <c r="D181" t="s">
        <v>114</v>
      </c>
      <c r="E181">
        <v>53</v>
      </c>
      <c r="F181" s="2">
        <f>E181/H181</f>
        <v>0.67948717948717952</v>
      </c>
      <c r="G181" t="str">
        <f>C181</f>
        <v>Aged 85 and over</v>
      </c>
      <c r="H181">
        <v>78</v>
      </c>
    </row>
    <row r="182" spans="1:8">
      <c r="A182" t="s">
        <v>107</v>
      </c>
      <c r="B182" t="s">
        <v>104</v>
      </c>
      <c r="C182" t="s">
        <v>112</v>
      </c>
      <c r="D182" t="s">
        <v>114</v>
      </c>
      <c r="E182">
        <f>'[3]Dataset'!$G$55</f>
        <v>1779</v>
      </c>
      <c r="F182" s="2">
        <f>E182/H182</f>
        <v>0.036101302812614151</v>
      </c>
      <c r="G182" t="s">
        <v>112</v>
      </c>
      <c r="H182">
        <f>'[3]Dataset'!$H$55</f>
        <v>49278</v>
      </c>
    </row>
    <row r="183" spans="1:8">
      <c r="A183" t="s">
        <v>107</v>
      </c>
      <c r="B183" t="s">
        <v>104</v>
      </c>
      <c r="C183" t="s">
        <v>101</v>
      </c>
      <c r="D183" t="s">
        <v>114</v>
      </c>
      <c r="E183">
        <f>'[3]Dataset'!$G$61</f>
        <v>4337</v>
      </c>
      <c r="F183" s="2">
        <f>E183/H183</f>
        <v>0.10740199598821228</v>
      </c>
      <c r="G183" t="s">
        <v>101</v>
      </c>
      <c r="H183">
        <f>'[3]Dataset'!$H$61</f>
        <v>40381</v>
      </c>
    </row>
    <row r="184" spans="1:8">
      <c r="A184" t="s">
        <v>107</v>
      </c>
      <c r="B184" t="s">
        <v>104</v>
      </c>
      <c r="C184" t="s">
        <v>102</v>
      </c>
      <c r="D184" t="s">
        <v>114</v>
      </c>
      <c r="E184">
        <f>'[3]Dataset'!$G$67</f>
        <v>7152</v>
      </c>
      <c r="F184" s="2">
        <f>E184/H184</f>
        <v>0.27893915756630266</v>
      </c>
      <c r="G184" t="s">
        <v>102</v>
      </c>
      <c r="H184">
        <f>'[3]Dataset'!$H$67</f>
        <v>25640</v>
      </c>
    </row>
    <row r="185" spans="1:8">
      <c r="A185" t="s">
        <v>107</v>
      </c>
      <c r="B185" t="s">
        <v>104</v>
      </c>
      <c r="C185" t="s">
        <v>103</v>
      </c>
      <c r="D185" t="s">
        <v>114</v>
      </c>
      <c r="E185">
        <f>'[3]Dataset'!$G$73</f>
        <v>5986</v>
      </c>
      <c r="F185" s="2">
        <f>E185/H185</f>
        <v>0.61540043178780712</v>
      </c>
      <c r="G185" t="s">
        <v>103</v>
      </c>
      <c r="H185">
        <f>'[3]Dataset'!$H$73</f>
        <v>9727</v>
      </c>
    </row>
    <row r="186" spans="1:8">
      <c r="A186" t="s">
        <v>105</v>
      </c>
      <c r="B186" t="s">
        <v>115</v>
      </c>
      <c r="C186" t="s">
        <v>112</v>
      </c>
      <c r="D186" t="s">
        <v>114</v>
      </c>
      <c r="E186">
        <f>'[4]Dataset'!$G$55</f>
        <v>278973</v>
      </c>
      <c r="F186" s="2">
        <f>E186/H186</f>
        <v>0.037272709660912444</v>
      </c>
      <c r="G186" t="s">
        <v>112</v>
      </c>
      <c r="H186">
        <f>'[4]Dataset'!$H$55</f>
        <v>7484645</v>
      </c>
    </row>
    <row r="187" spans="1:8">
      <c r="A187" t="s">
        <v>105</v>
      </c>
      <c r="B187" t="s">
        <v>115</v>
      </c>
      <c r="C187" t="s">
        <v>101</v>
      </c>
      <c r="D187" t="s">
        <v>114</v>
      </c>
      <c r="E187">
        <f>'[4]Dataset'!$G$61</f>
        <v>661816</v>
      </c>
      <c r="F187" s="2">
        <f>E187/H187</f>
        <v>0.11173437508177701</v>
      </c>
      <c r="G187" t="s">
        <v>101</v>
      </c>
      <c r="H187">
        <f>'[4]Dataset'!$H$61</f>
        <v>5923119</v>
      </c>
    </row>
    <row r="188" spans="1:8">
      <c r="A188" t="s">
        <v>105</v>
      </c>
      <c r="B188" t="s">
        <v>115</v>
      </c>
      <c r="C188" t="s">
        <v>102</v>
      </c>
      <c r="D188" t="s">
        <v>114</v>
      </c>
      <c r="E188">
        <f>'[4]Dataset'!$G$67</f>
        <v>1038813</v>
      </c>
      <c r="F188" s="2">
        <f>E188/H188</f>
        <v>0.281876501215082</v>
      </c>
      <c r="G188" t="s">
        <v>102</v>
      </c>
      <c r="H188">
        <f>'[4]Dataset'!$H$67</f>
        <v>3685348</v>
      </c>
    </row>
    <row r="189" spans="1:8">
      <c r="A189" t="s">
        <v>105</v>
      </c>
      <c r="B189" t="s">
        <v>115</v>
      </c>
      <c r="C189" t="s">
        <v>103</v>
      </c>
      <c r="D189" t="s">
        <v>114</v>
      </c>
      <c r="E189">
        <f>'[4]Dataset'!$G$73</f>
        <v>858087</v>
      </c>
      <c r="F189" s="2">
        <f>E189/H189</f>
        <v>0.5898003748770515</v>
      </c>
      <c r="G189" t="s">
        <v>103</v>
      </c>
      <c r="H189">
        <f>'[4]Dataset'!$H$73</f>
        <v>1454877</v>
      </c>
    </row>
  </sheetData>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377"/>
  <sheetViews>
    <sheetView view="normal" workbookViewId="0">
      <selection pane="topLeft" activeCell="A1" sqref="A1:XFD1"/>
    </sheetView>
  </sheetViews>
  <sheetFormatPr defaultRowHeight="15"/>
  <cols>
    <col min="1" max="1" width="12.00390625" customWidth="1"/>
    <col min="2" max="2" width="36.25390625" customWidth="1"/>
    <col min="3" max="3" width="34.375" customWidth="1"/>
    <col min="4" max="4" width="22.125" customWidth="1"/>
    <col min="5" max="5" width="21.00390625" customWidth="1"/>
    <col min="6" max="6" width="9.125" style="2" customWidth="1"/>
    <col min="7" max="7" width="24.125" customWidth="1"/>
    <col min="8" max="8" width="10.125" bestFit="1" customWidth="1"/>
  </cols>
  <sheetData>
    <row r="1" spans="1:8" s="7" customFormat="1">
      <c r="A1" s="7" t="s">
        <v>95</v>
      </c>
      <c r="B1" s="7" t="s">
        <v>96</v>
      </c>
      <c r="C1" s="7" t="s">
        <v>46</v>
      </c>
      <c r="D1" s="7" t="s">
        <v>97</v>
      </c>
      <c r="E1" s="7" t="s">
        <v>45</v>
      </c>
      <c r="F1" s="9" t="s">
        <v>98</v>
      </c>
      <c r="G1" s="7" t="s">
        <v>99</v>
      </c>
      <c r="H1" s="7" t="s">
        <v>161</v>
      </c>
    </row>
    <row r="2" spans="1:8">
      <c r="A2" t="s">
        <v>50</v>
      </c>
      <c r="B2" t="s">
        <v>0</v>
      </c>
      <c r="C2" t="s">
        <v>122</v>
      </c>
      <c r="D2" t="s">
        <v>123</v>
      </c>
      <c r="E2">
        <v>1875</v>
      </c>
      <c r="F2" s="2">
        <v>0.13312034078807242</v>
      </c>
      <c r="G2" t="s">
        <v>124</v>
      </c>
      <c r="H2">
        <v>14085</v>
      </c>
    </row>
    <row r="3" spans="1:8">
      <c r="A3" t="s">
        <v>50</v>
      </c>
      <c r="B3" t="s">
        <v>0</v>
      </c>
      <c r="C3" t="s">
        <v>125</v>
      </c>
      <c r="D3" t="s">
        <v>123</v>
      </c>
      <c r="E3">
        <v>1340</v>
      </c>
      <c r="F3" s="2">
        <v>0.095136670216542416</v>
      </c>
      <c r="G3" t="s">
        <v>124</v>
      </c>
      <c r="H3">
        <v>14085</v>
      </c>
    </row>
    <row r="4" spans="1:8">
      <c r="A4" t="s">
        <v>50</v>
      </c>
      <c r="B4" t="s">
        <v>0</v>
      </c>
      <c r="C4" t="s">
        <v>126</v>
      </c>
      <c r="D4" t="s">
        <v>123</v>
      </c>
      <c r="E4">
        <v>799</v>
      </c>
      <c r="F4" s="2">
        <v>0.056727014554490592</v>
      </c>
      <c r="G4" t="s">
        <v>124</v>
      </c>
      <c r="H4">
        <v>14085</v>
      </c>
    </row>
    <row r="5" spans="1:8">
      <c r="A5" t="s">
        <v>50</v>
      </c>
      <c r="B5" t="s">
        <v>0</v>
      </c>
      <c r="C5" t="s">
        <v>127</v>
      </c>
      <c r="D5" t="s">
        <v>123</v>
      </c>
      <c r="E5">
        <v>273</v>
      </c>
      <c r="F5" s="2">
        <v>0.019382321618743342</v>
      </c>
      <c r="G5" t="s">
        <v>124</v>
      </c>
      <c r="H5">
        <v>14085</v>
      </c>
    </row>
    <row r="6" spans="1:8">
      <c r="A6" t="s">
        <v>50</v>
      </c>
      <c r="B6" t="s">
        <v>0</v>
      </c>
      <c r="C6" t="s">
        <v>128</v>
      </c>
      <c r="D6" t="s">
        <v>123</v>
      </c>
      <c r="E6">
        <f>E2+E3+E4+E5</f>
        <v>4287</v>
      </c>
      <c r="F6" s="2">
        <f>E6/H6</f>
        <v>0.30434473945761747</v>
      </c>
      <c r="G6" t="s">
        <v>124</v>
      </c>
      <c r="H6">
        <v>14086</v>
      </c>
    </row>
    <row r="7" spans="1:8">
      <c r="A7" t="s">
        <v>50</v>
      </c>
      <c r="B7" t="s">
        <v>0</v>
      </c>
      <c r="C7" t="s">
        <v>129</v>
      </c>
      <c r="D7" t="s">
        <v>123</v>
      </c>
      <c r="E7">
        <f>E3+E4+E5</f>
        <v>2412</v>
      </c>
      <c r="F7" s="2">
        <f>E7/H7</f>
        <v>0.17122169376020444</v>
      </c>
      <c r="G7" t="s">
        <v>124</v>
      </c>
      <c r="H7">
        <v>14087</v>
      </c>
    </row>
    <row r="8" spans="1:8">
      <c r="A8" t="s">
        <v>50</v>
      </c>
      <c r="B8" t="s">
        <v>0</v>
      </c>
      <c r="C8" t="s">
        <v>130</v>
      </c>
      <c r="D8" t="s">
        <v>123</v>
      </c>
      <c r="E8">
        <f>E4+E5</f>
        <v>1072</v>
      </c>
      <c r="F8" s="2">
        <f>E8/H8</f>
        <v>0.0760931289040318</v>
      </c>
      <c r="G8" t="s">
        <v>124</v>
      </c>
      <c r="H8">
        <v>14088</v>
      </c>
    </row>
    <row r="9" spans="1:8">
      <c r="A9" t="s">
        <v>51</v>
      </c>
      <c r="B9" t="s">
        <v>0</v>
      </c>
      <c r="C9" t="s">
        <v>124</v>
      </c>
      <c r="D9" t="s">
        <v>123</v>
      </c>
      <c r="E9">
        <v>14085</v>
      </c>
      <c r="F9" s="2">
        <v>1</v>
      </c>
      <c r="G9" t="s">
        <v>124</v>
      </c>
      <c r="H9">
        <v>14085</v>
      </c>
    </row>
    <row r="10" spans="1:8">
      <c r="A10" t="s">
        <v>51</v>
      </c>
      <c r="B10" t="s">
        <v>1</v>
      </c>
      <c r="C10" t="s">
        <v>122</v>
      </c>
      <c r="D10" t="s">
        <v>123</v>
      </c>
      <c r="E10">
        <v>1368</v>
      </c>
      <c r="F10" s="2">
        <v>0.10933503836317135</v>
      </c>
      <c r="G10" t="s">
        <v>124</v>
      </c>
      <c r="H10">
        <v>12512</v>
      </c>
    </row>
    <row r="11" spans="1:8">
      <c r="A11" t="s">
        <v>51</v>
      </c>
      <c r="B11" t="s">
        <v>1</v>
      </c>
      <c r="C11" t="s">
        <v>125</v>
      </c>
      <c r="D11" t="s">
        <v>123</v>
      </c>
      <c r="E11">
        <v>855</v>
      </c>
      <c r="F11" s="2">
        <v>0.0683343989769821</v>
      </c>
      <c r="G11" t="s">
        <v>124</v>
      </c>
      <c r="H11">
        <v>12512</v>
      </c>
    </row>
    <row r="12" spans="1:8">
      <c r="A12" t="s">
        <v>51</v>
      </c>
      <c r="B12" t="s">
        <v>1</v>
      </c>
      <c r="C12" t="s">
        <v>126</v>
      </c>
      <c r="D12" t="s">
        <v>123</v>
      </c>
      <c r="E12">
        <v>422</v>
      </c>
      <c r="F12" s="2">
        <v>0.033727621483375957</v>
      </c>
      <c r="G12" t="s">
        <v>124</v>
      </c>
      <c r="H12">
        <v>12512</v>
      </c>
    </row>
    <row r="13" spans="1:8">
      <c r="A13" t="s">
        <v>51</v>
      </c>
      <c r="B13" t="s">
        <v>1</v>
      </c>
      <c r="C13" t="s">
        <v>127</v>
      </c>
      <c r="D13" t="s">
        <v>123</v>
      </c>
      <c r="E13">
        <v>204</v>
      </c>
      <c r="F13" s="2">
        <v>0.016304347826086956</v>
      </c>
      <c r="G13" t="s">
        <v>124</v>
      </c>
      <c r="H13">
        <v>12512</v>
      </c>
    </row>
    <row r="14" spans="1:8">
      <c r="A14" t="s">
        <v>51</v>
      </c>
      <c r="B14" t="s">
        <v>1</v>
      </c>
      <c r="C14" t="s">
        <v>128</v>
      </c>
      <c r="D14" t="s">
        <v>123</v>
      </c>
      <c r="E14">
        <f>E10+E11+E12+E13</f>
        <v>2849</v>
      </c>
      <c r="F14" s="2">
        <f>E14/H14</f>
        <v>0.22770140664961636</v>
      </c>
      <c r="G14" t="s">
        <v>124</v>
      </c>
      <c r="H14">
        <v>12512</v>
      </c>
    </row>
    <row r="15" spans="1:8">
      <c r="A15" t="s">
        <v>51</v>
      </c>
      <c r="B15" t="s">
        <v>1</v>
      </c>
      <c r="C15" t="s">
        <v>129</v>
      </c>
      <c r="D15" t="s">
        <v>123</v>
      </c>
      <c r="E15">
        <f>E11+E12+E13</f>
        <v>1481</v>
      </c>
      <c r="F15" s="2">
        <f>E15/H15</f>
        <v>0.118366368286445</v>
      </c>
      <c r="G15" t="s">
        <v>124</v>
      </c>
      <c r="H15">
        <v>12512</v>
      </c>
    </row>
    <row r="16" spans="1:8">
      <c r="A16" t="s">
        <v>51</v>
      </c>
      <c r="B16" t="s">
        <v>1</v>
      </c>
      <c r="C16" t="s">
        <v>130</v>
      </c>
      <c r="D16" t="s">
        <v>123</v>
      </c>
      <c r="E16">
        <f>E12+E13</f>
        <v>626</v>
      </c>
      <c r="F16" s="2">
        <f>E16/H16</f>
        <v>0.050031969309462916</v>
      </c>
      <c r="G16" t="s">
        <v>124</v>
      </c>
      <c r="H16">
        <v>12512</v>
      </c>
    </row>
    <row r="17" spans="1:8">
      <c r="A17" t="s">
        <v>51</v>
      </c>
      <c r="B17" t="s">
        <v>1</v>
      </c>
      <c r="C17" t="s">
        <v>124</v>
      </c>
      <c r="D17" t="s">
        <v>123</v>
      </c>
      <c r="E17">
        <v>12512</v>
      </c>
      <c r="F17" s="2">
        <v>1</v>
      </c>
      <c r="G17" t="s">
        <v>124</v>
      </c>
      <c r="H17">
        <v>12512</v>
      </c>
    </row>
    <row r="18" spans="1:8">
      <c r="A18" t="s">
        <v>52</v>
      </c>
      <c r="B18" t="s">
        <v>2</v>
      </c>
      <c r="C18" t="s">
        <v>122</v>
      </c>
      <c r="D18" t="s">
        <v>123</v>
      </c>
      <c r="E18">
        <v>1818</v>
      </c>
      <c r="F18" s="2">
        <v>0.099138401134256732</v>
      </c>
      <c r="G18" t="s">
        <v>124</v>
      </c>
      <c r="H18">
        <v>18338</v>
      </c>
    </row>
    <row r="19" spans="1:8">
      <c r="A19" t="s">
        <v>52</v>
      </c>
      <c r="B19" t="s">
        <v>2</v>
      </c>
      <c r="C19" t="s">
        <v>125</v>
      </c>
      <c r="D19" t="s">
        <v>123</v>
      </c>
      <c r="E19">
        <v>1308</v>
      </c>
      <c r="F19" s="2">
        <v>0.071327298505834885</v>
      </c>
      <c r="G19" t="s">
        <v>124</v>
      </c>
      <c r="H19">
        <v>18338</v>
      </c>
    </row>
    <row r="20" spans="1:8">
      <c r="A20" t="s">
        <v>52</v>
      </c>
      <c r="B20" t="s">
        <v>2</v>
      </c>
      <c r="C20" t="s">
        <v>126</v>
      </c>
      <c r="D20" t="s">
        <v>123</v>
      </c>
      <c r="E20">
        <v>835</v>
      </c>
      <c r="F20" s="2">
        <v>0.045533864107318134</v>
      </c>
      <c r="G20" t="s">
        <v>124</v>
      </c>
      <c r="H20">
        <v>18338</v>
      </c>
    </row>
    <row r="21" spans="1:8">
      <c r="A21" t="s">
        <v>52</v>
      </c>
      <c r="B21" t="s">
        <v>2</v>
      </c>
      <c r="C21" t="s">
        <v>127</v>
      </c>
      <c r="D21" t="s">
        <v>123</v>
      </c>
      <c r="E21">
        <v>404</v>
      </c>
      <c r="F21" s="2">
        <v>0.022030755807612608</v>
      </c>
      <c r="G21" t="s">
        <v>124</v>
      </c>
      <c r="H21">
        <v>18338</v>
      </c>
    </row>
    <row r="22" spans="1:8">
      <c r="A22" t="s">
        <v>52</v>
      </c>
      <c r="B22" t="s">
        <v>2</v>
      </c>
      <c r="C22" t="s">
        <v>128</v>
      </c>
      <c r="D22" t="s">
        <v>123</v>
      </c>
      <c r="E22">
        <f>E18+E19+E20+E21</f>
        <v>4365</v>
      </c>
      <c r="F22" s="2">
        <f>E22/H22</f>
        <v>0.23803031955502235</v>
      </c>
      <c r="G22" t="s">
        <v>124</v>
      </c>
      <c r="H22">
        <v>18338</v>
      </c>
    </row>
    <row r="23" spans="1:8">
      <c r="A23" t="s">
        <v>52</v>
      </c>
      <c r="B23" t="s">
        <v>2</v>
      </c>
      <c r="C23" t="s">
        <v>129</v>
      </c>
      <c r="D23" t="s">
        <v>123</v>
      </c>
      <c r="E23">
        <f>E19+E20+E21</f>
        <v>2547</v>
      </c>
      <c r="F23" s="2">
        <f>E23/H23</f>
        <v>0.13889191842076562</v>
      </c>
      <c r="G23" t="s">
        <v>124</v>
      </c>
      <c r="H23">
        <v>18338</v>
      </c>
    </row>
    <row r="24" spans="1:8">
      <c r="A24" t="s">
        <v>52</v>
      </c>
      <c r="B24" t="s">
        <v>2</v>
      </c>
      <c r="C24" t="s">
        <v>130</v>
      </c>
      <c r="D24" t="s">
        <v>123</v>
      </c>
      <c r="E24">
        <f>E20+E21</f>
        <v>1239</v>
      </c>
      <c r="F24" s="2">
        <f>E24/H24</f>
        <v>0.067564619914930749</v>
      </c>
      <c r="G24" t="s">
        <v>124</v>
      </c>
      <c r="H24">
        <v>18338</v>
      </c>
    </row>
    <row r="25" spans="1:8">
      <c r="A25" t="s">
        <v>52</v>
      </c>
      <c r="B25" t="s">
        <v>2</v>
      </c>
      <c r="C25" t="s">
        <v>124</v>
      </c>
      <c r="D25" t="s">
        <v>123</v>
      </c>
      <c r="E25">
        <v>18338</v>
      </c>
      <c r="F25" s="2">
        <v>1</v>
      </c>
      <c r="G25" t="s">
        <v>124</v>
      </c>
      <c r="H25">
        <v>18338</v>
      </c>
    </row>
    <row r="26" spans="1:8">
      <c r="A26" t="s">
        <v>53</v>
      </c>
      <c r="B26" t="s">
        <v>3</v>
      </c>
      <c r="C26" t="s">
        <v>122</v>
      </c>
      <c r="D26" t="s">
        <v>123</v>
      </c>
      <c r="E26">
        <v>1448</v>
      </c>
      <c r="F26" s="2">
        <v>0.12524868090995589</v>
      </c>
      <c r="G26" t="s">
        <v>124</v>
      </c>
      <c r="H26">
        <v>11561</v>
      </c>
    </row>
    <row r="27" spans="1:8">
      <c r="A27" t="s">
        <v>53</v>
      </c>
      <c r="B27" t="s">
        <v>3</v>
      </c>
      <c r="C27" t="s">
        <v>125</v>
      </c>
      <c r="D27" t="s">
        <v>123</v>
      </c>
      <c r="E27">
        <v>1155</v>
      </c>
      <c r="F27" s="2">
        <v>0.099904852521408183</v>
      </c>
      <c r="G27" t="s">
        <v>124</v>
      </c>
      <c r="H27">
        <v>11561</v>
      </c>
    </row>
    <row r="28" spans="1:8">
      <c r="A28" t="s">
        <v>53</v>
      </c>
      <c r="B28" t="s">
        <v>3</v>
      </c>
      <c r="C28" t="s">
        <v>126</v>
      </c>
      <c r="D28" t="s">
        <v>123</v>
      </c>
      <c r="E28">
        <v>837</v>
      </c>
      <c r="F28" s="2">
        <v>0.072398581437591911</v>
      </c>
      <c r="G28" t="s">
        <v>124</v>
      </c>
      <c r="H28">
        <v>11561</v>
      </c>
    </row>
    <row r="29" spans="1:8">
      <c r="A29" t="s">
        <v>53</v>
      </c>
      <c r="B29" t="s">
        <v>3</v>
      </c>
      <c r="C29" t="s">
        <v>127</v>
      </c>
      <c r="D29" t="s">
        <v>123</v>
      </c>
      <c r="E29">
        <v>291</v>
      </c>
      <c r="F29" s="2">
        <v>0.025170832972926216</v>
      </c>
      <c r="G29" t="s">
        <v>124</v>
      </c>
      <c r="H29">
        <v>11561</v>
      </c>
    </row>
    <row r="30" spans="1:8">
      <c r="A30" t="s">
        <v>53</v>
      </c>
      <c r="B30" t="s">
        <v>3</v>
      </c>
      <c r="C30" t="s">
        <v>128</v>
      </c>
      <c r="D30" t="s">
        <v>123</v>
      </c>
      <c r="E30">
        <f>E26+E27+E28+E29</f>
        <v>3731</v>
      </c>
      <c r="F30" s="2">
        <f>E30/H30</f>
        <v>0.32272294784188221</v>
      </c>
      <c r="G30" t="s">
        <v>124</v>
      </c>
      <c r="H30">
        <v>11561</v>
      </c>
    </row>
    <row r="31" spans="1:8">
      <c r="A31" t="s">
        <v>53</v>
      </c>
      <c r="B31" t="s">
        <v>3</v>
      </c>
      <c r="C31" t="s">
        <v>129</v>
      </c>
      <c r="D31" t="s">
        <v>123</v>
      </c>
      <c r="E31">
        <f>E27+E28+E29</f>
        <v>2283</v>
      </c>
      <c r="F31" s="2">
        <f>E31/H31</f>
        <v>0.1974742669319263</v>
      </c>
      <c r="G31" t="s">
        <v>124</v>
      </c>
      <c r="H31">
        <v>11561</v>
      </c>
    </row>
    <row r="32" spans="1:8">
      <c r="A32" t="s">
        <v>53</v>
      </c>
      <c r="B32" t="s">
        <v>3</v>
      </c>
      <c r="C32" t="s">
        <v>130</v>
      </c>
      <c r="D32" t="s">
        <v>123</v>
      </c>
      <c r="E32">
        <f>E28+E29</f>
        <v>1128</v>
      </c>
      <c r="F32" s="2">
        <f>E32/H32</f>
        <v>0.097569414410518127</v>
      </c>
      <c r="G32" t="s">
        <v>124</v>
      </c>
      <c r="H32">
        <v>11561</v>
      </c>
    </row>
    <row r="33" spans="1:8">
      <c r="A33" t="s">
        <v>53</v>
      </c>
      <c r="B33" t="s">
        <v>3</v>
      </c>
      <c r="C33" t="s">
        <v>124</v>
      </c>
      <c r="D33" t="s">
        <v>123</v>
      </c>
      <c r="E33">
        <v>11561</v>
      </c>
      <c r="F33" s="2">
        <v>1</v>
      </c>
      <c r="G33" t="s">
        <v>124</v>
      </c>
      <c r="H33">
        <v>11561</v>
      </c>
    </row>
    <row r="34" spans="1:8">
      <c r="A34" t="s">
        <v>54</v>
      </c>
      <c r="B34" t="s">
        <v>4</v>
      </c>
      <c r="C34" t="s">
        <v>122</v>
      </c>
      <c r="D34" t="s">
        <v>123</v>
      </c>
      <c r="E34">
        <v>1640</v>
      </c>
      <c r="F34" s="2">
        <v>0.15083233698151385</v>
      </c>
      <c r="G34" t="s">
        <v>124</v>
      </c>
      <c r="H34">
        <v>10873</v>
      </c>
    </row>
    <row r="35" spans="1:8">
      <c r="A35" t="s">
        <v>54</v>
      </c>
      <c r="B35" t="s">
        <v>4</v>
      </c>
      <c r="C35" t="s">
        <v>125</v>
      </c>
      <c r="D35" t="s">
        <v>123</v>
      </c>
      <c r="E35">
        <v>1168</v>
      </c>
      <c r="F35" s="2">
        <v>0.10742205463073669</v>
      </c>
      <c r="G35" t="s">
        <v>124</v>
      </c>
      <c r="H35">
        <v>10873</v>
      </c>
    </row>
    <row r="36" spans="1:8">
      <c r="A36" t="s">
        <v>54</v>
      </c>
      <c r="B36" t="s">
        <v>4</v>
      </c>
      <c r="C36" t="s">
        <v>126</v>
      </c>
      <c r="D36" t="s">
        <v>123</v>
      </c>
      <c r="E36">
        <v>673</v>
      </c>
      <c r="F36" s="2">
        <v>0.061896440724730988</v>
      </c>
      <c r="G36" t="s">
        <v>124</v>
      </c>
      <c r="H36">
        <v>10873</v>
      </c>
    </row>
    <row r="37" spans="1:8">
      <c r="A37" t="s">
        <v>54</v>
      </c>
      <c r="B37" t="s">
        <v>4</v>
      </c>
      <c r="C37" t="s">
        <v>127</v>
      </c>
      <c r="D37" t="s">
        <v>123</v>
      </c>
      <c r="E37">
        <v>254</v>
      </c>
      <c r="F37" s="2">
        <v>0.023360618044697877</v>
      </c>
      <c r="G37" t="s">
        <v>124</v>
      </c>
      <c r="H37">
        <v>10873</v>
      </c>
    </row>
    <row r="38" spans="1:8">
      <c r="A38" t="s">
        <v>54</v>
      </c>
      <c r="B38" t="s">
        <v>4</v>
      </c>
      <c r="C38" t="s">
        <v>128</v>
      </c>
      <c r="D38" t="s">
        <v>123</v>
      </c>
      <c r="E38">
        <f>E34+E35+E36+E37</f>
        <v>3735</v>
      </c>
      <c r="F38" s="2">
        <f>E38/H38</f>
        <v>0.34351145038167941</v>
      </c>
      <c r="G38" t="s">
        <v>124</v>
      </c>
      <c r="H38">
        <v>10873</v>
      </c>
    </row>
    <row r="39" spans="1:8">
      <c r="A39" t="s">
        <v>54</v>
      </c>
      <c r="B39" t="s">
        <v>4</v>
      </c>
      <c r="C39" t="s">
        <v>129</v>
      </c>
      <c r="D39" t="s">
        <v>123</v>
      </c>
      <c r="E39">
        <f>E35+E36+E37</f>
        <v>2095</v>
      </c>
      <c r="F39" s="2">
        <f>E39/H39</f>
        <v>0.19267911340016555</v>
      </c>
      <c r="G39" t="s">
        <v>124</v>
      </c>
      <c r="H39">
        <v>10873</v>
      </c>
    </row>
    <row r="40" spans="1:8">
      <c r="A40" t="s">
        <v>54</v>
      </c>
      <c r="B40" t="s">
        <v>4</v>
      </c>
      <c r="C40" t="s">
        <v>130</v>
      </c>
      <c r="D40" t="s">
        <v>123</v>
      </c>
      <c r="E40">
        <f>E36+E37</f>
        <v>927</v>
      </c>
      <c r="F40" s="2">
        <f>E40/H40</f>
        <v>0.085257058769428865</v>
      </c>
      <c r="G40" t="s">
        <v>124</v>
      </c>
      <c r="H40">
        <v>10873</v>
      </c>
    </row>
    <row r="41" spans="1:8">
      <c r="A41" t="s">
        <v>54</v>
      </c>
      <c r="B41" t="s">
        <v>4</v>
      </c>
      <c r="C41" t="s">
        <v>124</v>
      </c>
      <c r="D41" t="s">
        <v>123</v>
      </c>
      <c r="E41">
        <v>10873</v>
      </c>
      <c r="F41" s="2">
        <v>1</v>
      </c>
      <c r="G41" t="s">
        <v>124</v>
      </c>
      <c r="H41">
        <v>10873</v>
      </c>
    </row>
    <row r="42" spans="1:8">
      <c r="A42" t="s">
        <v>55</v>
      </c>
      <c r="B42" t="s">
        <v>5</v>
      </c>
      <c r="C42" t="s">
        <v>122</v>
      </c>
      <c r="D42" t="s">
        <v>123</v>
      </c>
      <c r="E42">
        <v>732</v>
      </c>
      <c r="F42" s="2">
        <v>0.15095896061043515</v>
      </c>
      <c r="G42" t="s">
        <v>124</v>
      </c>
      <c r="H42">
        <v>4849</v>
      </c>
    </row>
    <row r="43" spans="1:8">
      <c r="A43" t="s">
        <v>55</v>
      </c>
      <c r="B43" t="s">
        <v>5</v>
      </c>
      <c r="C43" t="s">
        <v>125</v>
      </c>
      <c r="D43" t="s">
        <v>123</v>
      </c>
      <c r="E43">
        <v>621</v>
      </c>
      <c r="F43" s="2">
        <v>0.12806764281295113</v>
      </c>
      <c r="G43" t="s">
        <v>124</v>
      </c>
      <c r="H43">
        <v>4849</v>
      </c>
    </row>
    <row r="44" spans="1:8">
      <c r="A44" t="s">
        <v>55</v>
      </c>
      <c r="B44" t="s">
        <v>5</v>
      </c>
      <c r="C44" t="s">
        <v>126</v>
      </c>
      <c r="D44" t="s">
        <v>123</v>
      </c>
      <c r="E44">
        <v>396</v>
      </c>
      <c r="F44" s="2">
        <v>0.081666322953186224</v>
      </c>
      <c r="G44" t="s">
        <v>124</v>
      </c>
      <c r="H44">
        <v>4849</v>
      </c>
    </row>
    <row r="45" spans="1:8">
      <c r="A45" t="s">
        <v>55</v>
      </c>
      <c r="B45" t="s">
        <v>5</v>
      </c>
      <c r="C45" t="s">
        <v>127</v>
      </c>
      <c r="D45" t="s">
        <v>123</v>
      </c>
      <c r="E45">
        <v>142</v>
      </c>
      <c r="F45" s="2">
        <v>0.029284388533718293</v>
      </c>
      <c r="G45" t="s">
        <v>124</v>
      </c>
      <c r="H45">
        <v>4849</v>
      </c>
    </row>
    <row r="46" spans="1:8">
      <c r="A46" t="s">
        <v>55</v>
      </c>
      <c r="B46" t="s">
        <v>5</v>
      </c>
      <c r="C46" t="s">
        <v>128</v>
      </c>
      <c r="D46" t="s">
        <v>123</v>
      </c>
      <c r="E46">
        <f>E42+E43+E44+E45</f>
        <v>1891</v>
      </c>
      <c r="F46" s="2">
        <f>E46/H46</f>
        <v>0.38997731491029081</v>
      </c>
      <c r="G46" t="s">
        <v>124</v>
      </c>
      <c r="H46">
        <v>4849</v>
      </c>
    </row>
    <row r="47" spans="1:8">
      <c r="A47" t="s">
        <v>55</v>
      </c>
      <c r="B47" t="s">
        <v>5</v>
      </c>
      <c r="C47" t="s">
        <v>129</v>
      </c>
      <c r="D47" t="s">
        <v>123</v>
      </c>
      <c r="E47">
        <f>E43+E44+E45</f>
        <v>1159</v>
      </c>
      <c r="F47" s="2">
        <f>E47/H47</f>
        <v>0.23901835429985563</v>
      </c>
      <c r="G47" t="s">
        <v>124</v>
      </c>
      <c r="H47">
        <v>4849</v>
      </c>
    </row>
    <row r="48" spans="1:8">
      <c r="A48" t="s">
        <v>55</v>
      </c>
      <c r="B48" t="s">
        <v>5</v>
      </c>
      <c r="C48" t="s">
        <v>130</v>
      </c>
      <c r="D48" t="s">
        <v>123</v>
      </c>
      <c r="E48">
        <f>E44+E45</f>
        <v>538</v>
      </c>
      <c r="F48" s="2">
        <f>E48/H48</f>
        <v>0.11095071148690451</v>
      </c>
      <c r="G48" t="s">
        <v>124</v>
      </c>
      <c r="H48">
        <v>4849</v>
      </c>
    </row>
    <row r="49" spans="1:8">
      <c r="A49" t="s">
        <v>55</v>
      </c>
      <c r="B49" t="s">
        <v>5</v>
      </c>
      <c r="C49" t="s">
        <v>124</v>
      </c>
      <c r="D49" t="s">
        <v>123</v>
      </c>
      <c r="E49">
        <v>4849</v>
      </c>
      <c r="F49" s="2">
        <v>1</v>
      </c>
      <c r="G49" t="s">
        <v>124</v>
      </c>
      <c r="H49">
        <v>4849</v>
      </c>
    </row>
    <row r="50" spans="1:8">
      <c r="A50" t="s">
        <v>56</v>
      </c>
      <c r="B50" t="s">
        <v>6</v>
      </c>
      <c r="C50" t="s">
        <v>122</v>
      </c>
      <c r="D50" t="s">
        <v>123</v>
      </c>
      <c r="E50">
        <v>1320</v>
      </c>
      <c r="F50" s="2">
        <v>0.14169171318162302</v>
      </c>
      <c r="G50" t="s">
        <v>124</v>
      </c>
      <c r="H50">
        <v>9316</v>
      </c>
    </row>
    <row r="51" spans="1:8">
      <c r="A51" t="s">
        <v>56</v>
      </c>
      <c r="B51" t="s">
        <v>6</v>
      </c>
      <c r="C51" t="s">
        <v>125</v>
      </c>
      <c r="D51" t="s">
        <v>123</v>
      </c>
      <c r="E51">
        <v>1250</v>
      </c>
      <c r="F51" s="2">
        <v>0.13417775869471876</v>
      </c>
      <c r="G51" t="s">
        <v>124</v>
      </c>
      <c r="H51">
        <v>9316</v>
      </c>
    </row>
    <row r="52" spans="1:8">
      <c r="A52" t="s">
        <v>56</v>
      </c>
      <c r="B52" t="s">
        <v>6</v>
      </c>
      <c r="C52" t="s">
        <v>126</v>
      </c>
      <c r="D52" t="s">
        <v>123</v>
      </c>
      <c r="E52">
        <v>865</v>
      </c>
      <c r="F52" s="2">
        <v>0.092851009016745381</v>
      </c>
      <c r="G52" t="s">
        <v>124</v>
      </c>
      <c r="H52">
        <v>9316</v>
      </c>
    </row>
    <row r="53" spans="1:8">
      <c r="A53" t="s">
        <v>56</v>
      </c>
      <c r="B53" t="s">
        <v>6</v>
      </c>
      <c r="C53" t="s">
        <v>127</v>
      </c>
      <c r="D53" t="s">
        <v>123</v>
      </c>
      <c r="E53">
        <v>348</v>
      </c>
      <c r="F53" s="2">
        <v>0.0373550880206097</v>
      </c>
      <c r="G53" t="s">
        <v>124</v>
      </c>
      <c r="H53">
        <v>9316</v>
      </c>
    </row>
    <row r="54" spans="1:8">
      <c r="A54" t="s">
        <v>56</v>
      </c>
      <c r="B54" t="s">
        <v>6</v>
      </c>
      <c r="C54" t="s">
        <v>128</v>
      </c>
      <c r="D54" t="s">
        <v>123</v>
      </c>
      <c r="E54">
        <f>E50+E51+E52+E53</f>
        <v>3783</v>
      </c>
      <c r="F54" s="2">
        <f>E54/H54</f>
        <v>0.40607556891369684</v>
      </c>
      <c r="G54" t="s">
        <v>124</v>
      </c>
      <c r="H54">
        <v>9316</v>
      </c>
    </row>
    <row r="55" spans="1:8">
      <c r="A55" t="s">
        <v>56</v>
      </c>
      <c r="B55" t="s">
        <v>6</v>
      </c>
      <c r="C55" t="s">
        <v>129</v>
      </c>
      <c r="D55" t="s">
        <v>123</v>
      </c>
      <c r="E55">
        <f>E51+E52+E53</f>
        <v>2463</v>
      </c>
      <c r="F55" s="2">
        <f>E55/H55</f>
        <v>0.26438385573207385</v>
      </c>
      <c r="G55" t="s">
        <v>124</v>
      </c>
      <c r="H55">
        <v>9316</v>
      </c>
    </row>
    <row r="56" spans="1:8">
      <c r="A56" t="s">
        <v>56</v>
      </c>
      <c r="B56" t="s">
        <v>6</v>
      </c>
      <c r="C56" t="s">
        <v>130</v>
      </c>
      <c r="D56" t="s">
        <v>123</v>
      </c>
      <c r="E56">
        <f>E52+E53</f>
        <v>1213</v>
      </c>
      <c r="F56" s="2">
        <f>E56/H56</f>
        <v>0.13020609703735508</v>
      </c>
      <c r="G56" t="s">
        <v>124</v>
      </c>
      <c r="H56">
        <v>9316</v>
      </c>
    </row>
    <row r="57" spans="1:8">
      <c r="A57" t="s">
        <v>56</v>
      </c>
      <c r="B57" t="s">
        <v>6</v>
      </c>
      <c r="C57" t="s">
        <v>124</v>
      </c>
      <c r="D57" t="s">
        <v>123</v>
      </c>
      <c r="E57">
        <v>9316</v>
      </c>
      <c r="F57" s="2">
        <v>1</v>
      </c>
      <c r="G57" t="s">
        <v>124</v>
      </c>
      <c r="H57">
        <v>9316</v>
      </c>
    </row>
    <row r="58" spans="1:8">
      <c r="A58" t="s">
        <v>57</v>
      </c>
      <c r="B58" t="s">
        <v>7</v>
      </c>
      <c r="C58" t="s">
        <v>122</v>
      </c>
      <c r="D58" t="s">
        <v>123</v>
      </c>
      <c r="E58">
        <v>1364</v>
      </c>
      <c r="F58" s="2">
        <v>0.14709371293001186</v>
      </c>
      <c r="G58" t="s">
        <v>124</v>
      </c>
      <c r="H58">
        <v>9273</v>
      </c>
    </row>
    <row r="59" spans="1:8">
      <c r="A59" t="s">
        <v>57</v>
      </c>
      <c r="B59" t="s">
        <v>7</v>
      </c>
      <c r="C59" t="s">
        <v>125</v>
      </c>
      <c r="D59" t="s">
        <v>123</v>
      </c>
      <c r="E59">
        <v>1326</v>
      </c>
      <c r="F59" s="2">
        <v>0.14299579424134584</v>
      </c>
      <c r="G59" t="s">
        <v>124</v>
      </c>
      <c r="H59">
        <v>9273</v>
      </c>
    </row>
    <row r="60" spans="1:8">
      <c r="A60" t="s">
        <v>57</v>
      </c>
      <c r="B60" t="s">
        <v>7</v>
      </c>
      <c r="C60" t="s">
        <v>126</v>
      </c>
      <c r="D60" t="s">
        <v>123</v>
      </c>
      <c r="E60">
        <v>727</v>
      </c>
      <c r="F60" s="2">
        <v>0.078399654912110428</v>
      </c>
      <c r="G60" t="s">
        <v>124</v>
      </c>
      <c r="H60">
        <v>9273</v>
      </c>
    </row>
    <row r="61" spans="1:8">
      <c r="A61" t="s">
        <v>57</v>
      </c>
      <c r="B61" t="s">
        <v>7</v>
      </c>
      <c r="C61" t="s">
        <v>127</v>
      </c>
      <c r="D61" t="s">
        <v>123</v>
      </c>
      <c r="E61">
        <v>206</v>
      </c>
      <c r="F61" s="2">
        <v>0.022215032891189476</v>
      </c>
      <c r="G61" t="s">
        <v>124</v>
      </c>
      <c r="H61">
        <v>9273</v>
      </c>
    </row>
    <row r="62" spans="1:8">
      <c r="A62" t="s">
        <v>57</v>
      </c>
      <c r="B62" t="s">
        <v>7</v>
      </c>
      <c r="C62" t="s">
        <v>128</v>
      </c>
      <c r="D62" t="s">
        <v>123</v>
      </c>
      <c r="E62">
        <f>E58+E59+E60+E61</f>
        <v>3623</v>
      </c>
      <c r="F62" s="2">
        <f>E62/H62</f>
        <v>0.39070419497465758</v>
      </c>
      <c r="G62" t="s">
        <v>124</v>
      </c>
      <c r="H62">
        <v>9273</v>
      </c>
    </row>
    <row r="63" spans="1:8">
      <c r="A63" t="s">
        <v>57</v>
      </c>
      <c r="B63" t="s">
        <v>7</v>
      </c>
      <c r="C63" t="s">
        <v>129</v>
      </c>
      <c r="D63" t="s">
        <v>123</v>
      </c>
      <c r="E63">
        <f>E59+E60+E61</f>
        <v>2259</v>
      </c>
      <c r="F63" s="2">
        <f>E63/H63</f>
        <v>0.24361048204464575</v>
      </c>
      <c r="G63" t="s">
        <v>124</v>
      </c>
      <c r="H63">
        <v>9273</v>
      </c>
    </row>
    <row r="64" spans="1:8">
      <c r="A64" t="s">
        <v>57</v>
      </c>
      <c r="B64" t="s">
        <v>7</v>
      </c>
      <c r="C64" t="s">
        <v>130</v>
      </c>
      <c r="D64" t="s">
        <v>123</v>
      </c>
      <c r="E64">
        <f>E60+E61</f>
        <v>933</v>
      </c>
      <c r="F64" s="2">
        <f>E64/H64</f>
        <v>0.10061468780329991</v>
      </c>
      <c r="G64" t="s">
        <v>124</v>
      </c>
      <c r="H64">
        <v>9273</v>
      </c>
    </row>
    <row r="65" spans="1:8">
      <c r="A65" t="s">
        <v>57</v>
      </c>
      <c r="B65" t="s">
        <v>7</v>
      </c>
      <c r="C65" t="s">
        <v>124</v>
      </c>
      <c r="D65" t="s">
        <v>123</v>
      </c>
      <c r="E65">
        <v>9273</v>
      </c>
      <c r="F65" s="2">
        <v>1</v>
      </c>
      <c r="G65" t="s">
        <v>124</v>
      </c>
      <c r="H65">
        <v>9273</v>
      </c>
    </row>
    <row r="66" spans="1:8">
      <c r="A66" t="s">
        <v>58</v>
      </c>
      <c r="B66" t="s">
        <v>8</v>
      </c>
      <c r="C66" t="s">
        <v>122</v>
      </c>
      <c r="D66" t="s">
        <v>123</v>
      </c>
      <c r="E66">
        <v>1418</v>
      </c>
      <c r="F66" s="2">
        <v>0.12890909090909092</v>
      </c>
      <c r="G66" t="s">
        <v>124</v>
      </c>
      <c r="H66">
        <v>11000</v>
      </c>
    </row>
    <row r="67" spans="1:8">
      <c r="A67" t="s">
        <v>58</v>
      </c>
      <c r="B67" t="s">
        <v>8</v>
      </c>
      <c r="C67" t="s">
        <v>125</v>
      </c>
      <c r="D67" t="s">
        <v>123</v>
      </c>
      <c r="E67">
        <v>1309</v>
      </c>
      <c r="F67" s="2">
        <v>0.119</v>
      </c>
      <c r="G67" t="s">
        <v>124</v>
      </c>
      <c r="H67">
        <v>11000</v>
      </c>
    </row>
    <row r="68" spans="1:8">
      <c r="A68" t="s">
        <v>58</v>
      </c>
      <c r="B68" t="s">
        <v>8</v>
      </c>
      <c r="C68" t="s">
        <v>126</v>
      </c>
      <c r="D68" t="s">
        <v>123</v>
      </c>
      <c r="E68">
        <v>921</v>
      </c>
      <c r="F68" s="2">
        <v>0.083727272727272734</v>
      </c>
      <c r="G68" t="s">
        <v>124</v>
      </c>
      <c r="H68">
        <v>11000</v>
      </c>
    </row>
    <row r="69" spans="1:8">
      <c r="A69" t="s">
        <v>58</v>
      </c>
      <c r="B69" t="s">
        <v>8</v>
      </c>
      <c r="C69" t="s">
        <v>127</v>
      </c>
      <c r="D69" t="s">
        <v>123</v>
      </c>
      <c r="E69">
        <v>450</v>
      </c>
      <c r="F69" s="2">
        <v>0.040909090909090909</v>
      </c>
      <c r="G69" t="s">
        <v>124</v>
      </c>
      <c r="H69">
        <v>11000</v>
      </c>
    </row>
    <row r="70" spans="1:8">
      <c r="A70" t="s">
        <v>58</v>
      </c>
      <c r="B70" t="s">
        <v>8</v>
      </c>
      <c r="C70" t="s">
        <v>128</v>
      </c>
      <c r="D70" t="s">
        <v>123</v>
      </c>
      <c r="E70">
        <f>E66+E67+E68+E69</f>
        <v>4098</v>
      </c>
      <c r="F70" s="2">
        <f>E70/H70</f>
        <v>0.37254545454545457</v>
      </c>
      <c r="G70" t="s">
        <v>124</v>
      </c>
      <c r="H70">
        <v>11000</v>
      </c>
    </row>
    <row r="71" spans="1:8">
      <c r="A71" t="s">
        <v>58</v>
      </c>
      <c r="B71" t="s">
        <v>8</v>
      </c>
      <c r="C71" t="s">
        <v>129</v>
      </c>
      <c r="D71" t="s">
        <v>123</v>
      </c>
      <c r="E71">
        <f>E67+E68+E69</f>
        <v>2680</v>
      </c>
      <c r="F71" s="2">
        <f>E71/H71</f>
        <v>0.24363636363636362</v>
      </c>
      <c r="G71" t="s">
        <v>124</v>
      </c>
      <c r="H71">
        <v>11000</v>
      </c>
    </row>
    <row r="72" spans="1:8">
      <c r="A72" t="s">
        <v>58</v>
      </c>
      <c r="B72" t="s">
        <v>8</v>
      </c>
      <c r="C72" t="s">
        <v>130</v>
      </c>
      <c r="D72" t="s">
        <v>123</v>
      </c>
      <c r="E72">
        <f>E68+E69</f>
        <v>1371</v>
      </c>
      <c r="F72" s="2">
        <f>E72/H72</f>
        <v>0.12463636363636364</v>
      </c>
      <c r="G72" t="s">
        <v>124</v>
      </c>
      <c r="H72">
        <v>11000</v>
      </c>
    </row>
    <row r="73" spans="1:8">
      <c r="A73" t="s">
        <v>58</v>
      </c>
      <c r="B73" t="s">
        <v>8</v>
      </c>
      <c r="C73" t="s">
        <v>124</v>
      </c>
      <c r="D73" t="s">
        <v>123</v>
      </c>
      <c r="E73">
        <v>11000</v>
      </c>
      <c r="F73" s="2">
        <v>1</v>
      </c>
      <c r="G73" t="s">
        <v>124</v>
      </c>
      <c r="H73">
        <v>11000</v>
      </c>
    </row>
    <row r="74" spans="1:8">
      <c r="A74" t="s">
        <v>59</v>
      </c>
      <c r="B74" t="s">
        <v>9</v>
      </c>
      <c r="C74" t="s">
        <v>122</v>
      </c>
      <c r="D74" t="s">
        <v>123</v>
      </c>
      <c r="E74">
        <v>1318</v>
      </c>
      <c r="F74" s="2">
        <v>0.13981118065132067</v>
      </c>
      <c r="G74" t="s">
        <v>124</v>
      </c>
      <c r="H74">
        <v>9427</v>
      </c>
    </row>
    <row r="75" spans="1:8">
      <c r="A75" t="s">
        <v>59</v>
      </c>
      <c r="B75" t="s">
        <v>9</v>
      </c>
      <c r="C75" t="s">
        <v>125</v>
      </c>
      <c r="D75" t="s">
        <v>123</v>
      </c>
      <c r="E75">
        <v>1233</v>
      </c>
      <c r="F75" s="2">
        <v>0.13079452636045402</v>
      </c>
      <c r="G75" t="s">
        <v>124</v>
      </c>
      <c r="H75">
        <v>9427</v>
      </c>
    </row>
    <row r="76" spans="1:8">
      <c r="A76" t="s">
        <v>59</v>
      </c>
      <c r="B76" t="s">
        <v>9</v>
      </c>
      <c r="C76" t="s">
        <v>126</v>
      </c>
      <c r="D76" t="s">
        <v>123</v>
      </c>
      <c r="E76">
        <v>965</v>
      </c>
      <c r="F76" s="2">
        <v>0.10236554577278031</v>
      </c>
      <c r="G76" t="s">
        <v>124</v>
      </c>
      <c r="H76">
        <v>9427</v>
      </c>
    </row>
    <row r="77" spans="1:8">
      <c r="A77" t="s">
        <v>59</v>
      </c>
      <c r="B77" t="s">
        <v>9</v>
      </c>
      <c r="C77" t="s">
        <v>127</v>
      </c>
      <c r="D77" t="s">
        <v>123</v>
      </c>
      <c r="E77">
        <v>294</v>
      </c>
      <c r="F77" s="2">
        <v>0.031187016017821152</v>
      </c>
      <c r="G77" t="s">
        <v>124</v>
      </c>
      <c r="H77">
        <v>9427</v>
      </c>
    </row>
    <row r="78" spans="1:8">
      <c r="A78" t="s">
        <v>59</v>
      </c>
      <c r="B78" t="s">
        <v>9</v>
      </c>
      <c r="C78" t="s">
        <v>128</v>
      </c>
      <c r="D78" t="s">
        <v>123</v>
      </c>
      <c r="E78">
        <f>E74+E75+E76+E77</f>
        <v>3810</v>
      </c>
      <c r="F78" s="2">
        <f>E78/H78</f>
        <v>0.40415826880237615</v>
      </c>
      <c r="G78" t="s">
        <v>124</v>
      </c>
      <c r="H78">
        <v>9427</v>
      </c>
    </row>
    <row r="79" spans="1:8">
      <c r="A79" t="s">
        <v>59</v>
      </c>
      <c r="B79" t="s">
        <v>9</v>
      </c>
      <c r="C79" t="s">
        <v>129</v>
      </c>
      <c r="D79" t="s">
        <v>123</v>
      </c>
      <c r="E79">
        <f>E75+E76+E77</f>
        <v>2492</v>
      </c>
      <c r="F79" s="2">
        <f>E79/H79</f>
        <v>0.26434708815105545</v>
      </c>
      <c r="G79" t="s">
        <v>124</v>
      </c>
      <c r="H79">
        <v>9427</v>
      </c>
    </row>
    <row r="80" spans="1:8">
      <c r="A80" t="s">
        <v>59</v>
      </c>
      <c r="B80" t="s">
        <v>9</v>
      </c>
      <c r="C80" t="s">
        <v>130</v>
      </c>
      <c r="D80" t="s">
        <v>123</v>
      </c>
      <c r="E80">
        <f>E76+E77</f>
        <v>1259</v>
      </c>
      <c r="F80" s="2">
        <f>E80/H80</f>
        <v>0.13355256179060146</v>
      </c>
      <c r="G80" t="s">
        <v>124</v>
      </c>
      <c r="H80">
        <v>9427</v>
      </c>
    </row>
    <row r="81" spans="1:8">
      <c r="A81" t="s">
        <v>59</v>
      </c>
      <c r="B81" t="s">
        <v>9</v>
      </c>
      <c r="C81" t="s">
        <v>124</v>
      </c>
      <c r="D81" t="s">
        <v>123</v>
      </c>
      <c r="E81">
        <v>9427</v>
      </c>
      <c r="F81" s="2">
        <v>1</v>
      </c>
      <c r="G81" t="s">
        <v>124</v>
      </c>
      <c r="H81">
        <v>9427</v>
      </c>
    </row>
    <row r="82" spans="1:8">
      <c r="A82" t="s">
        <v>60</v>
      </c>
      <c r="B82" t="s">
        <v>10</v>
      </c>
      <c r="C82" t="s">
        <v>122</v>
      </c>
      <c r="D82" t="s">
        <v>123</v>
      </c>
      <c r="E82">
        <v>1333</v>
      </c>
      <c r="F82" s="2">
        <v>0.15104815864022664</v>
      </c>
      <c r="G82" t="s">
        <v>124</v>
      </c>
      <c r="H82">
        <v>8825</v>
      </c>
    </row>
    <row r="83" spans="1:8">
      <c r="A83" t="s">
        <v>60</v>
      </c>
      <c r="B83" t="s">
        <v>10</v>
      </c>
      <c r="C83" t="s">
        <v>125</v>
      </c>
      <c r="D83" t="s">
        <v>123</v>
      </c>
      <c r="E83">
        <v>1102</v>
      </c>
      <c r="F83" s="2">
        <v>0.12487252124645892</v>
      </c>
      <c r="G83" t="s">
        <v>124</v>
      </c>
      <c r="H83">
        <v>8825</v>
      </c>
    </row>
    <row r="84" spans="1:8">
      <c r="A84" t="s">
        <v>60</v>
      </c>
      <c r="B84" t="s">
        <v>10</v>
      </c>
      <c r="C84" t="s">
        <v>126</v>
      </c>
      <c r="D84" t="s">
        <v>123</v>
      </c>
      <c r="E84">
        <v>654</v>
      </c>
      <c r="F84" s="2">
        <v>0.074107648725212458</v>
      </c>
      <c r="G84" t="s">
        <v>124</v>
      </c>
      <c r="H84">
        <v>8825</v>
      </c>
    </row>
    <row r="85" spans="1:8">
      <c r="A85" t="s">
        <v>60</v>
      </c>
      <c r="B85" t="s">
        <v>10</v>
      </c>
      <c r="C85" t="s">
        <v>127</v>
      </c>
      <c r="D85" t="s">
        <v>123</v>
      </c>
      <c r="E85">
        <v>221</v>
      </c>
      <c r="F85" s="2">
        <v>0.025042492917847027</v>
      </c>
      <c r="G85" t="s">
        <v>124</v>
      </c>
      <c r="H85">
        <v>8825</v>
      </c>
    </row>
    <row r="86" spans="1:8">
      <c r="A86" t="s">
        <v>60</v>
      </c>
      <c r="B86" t="s">
        <v>10</v>
      </c>
      <c r="C86" t="s">
        <v>128</v>
      </c>
      <c r="D86" t="s">
        <v>123</v>
      </c>
      <c r="E86">
        <f>E82+E83+E84+E85</f>
        <v>3310</v>
      </c>
      <c r="F86" s="2">
        <f>E86/H86</f>
        <v>0.375070821529745</v>
      </c>
      <c r="G86" t="s">
        <v>124</v>
      </c>
      <c r="H86">
        <v>8825</v>
      </c>
    </row>
    <row r="87" spans="1:8">
      <c r="A87" t="s">
        <v>60</v>
      </c>
      <c r="B87" t="s">
        <v>10</v>
      </c>
      <c r="C87" t="s">
        <v>129</v>
      </c>
      <c r="D87" t="s">
        <v>123</v>
      </c>
      <c r="E87">
        <f>E83+E84+E85</f>
        <v>1977</v>
      </c>
      <c r="F87" s="2">
        <f>E87/H87</f>
        <v>0.22402266288951841</v>
      </c>
      <c r="G87" t="s">
        <v>124</v>
      </c>
      <c r="H87">
        <v>8825</v>
      </c>
    </row>
    <row r="88" spans="1:8">
      <c r="A88" t="s">
        <v>60</v>
      </c>
      <c r="B88" t="s">
        <v>10</v>
      </c>
      <c r="C88" t="s">
        <v>130</v>
      </c>
      <c r="D88" t="s">
        <v>123</v>
      </c>
      <c r="E88">
        <f>E84+E85</f>
        <v>875</v>
      </c>
      <c r="F88" s="2">
        <f>E88/H88</f>
        <v>0.099150141643059492</v>
      </c>
      <c r="G88" t="s">
        <v>124</v>
      </c>
      <c r="H88">
        <v>8825</v>
      </c>
    </row>
    <row r="89" spans="1:8">
      <c r="A89" t="s">
        <v>60</v>
      </c>
      <c r="B89" t="s">
        <v>10</v>
      </c>
      <c r="C89" t="s">
        <v>124</v>
      </c>
      <c r="D89" t="s">
        <v>123</v>
      </c>
      <c r="E89">
        <v>8825</v>
      </c>
      <c r="F89" s="2">
        <v>1</v>
      </c>
      <c r="G89" t="s">
        <v>124</v>
      </c>
      <c r="H89">
        <v>8825</v>
      </c>
    </row>
    <row r="90" spans="1:8">
      <c r="A90" t="s">
        <v>61</v>
      </c>
      <c r="B90" t="s">
        <v>11</v>
      </c>
      <c r="C90" t="s">
        <v>122</v>
      </c>
      <c r="D90" t="s">
        <v>123</v>
      </c>
      <c r="E90">
        <v>731</v>
      </c>
      <c r="F90" s="2">
        <v>0.13863076047790632</v>
      </c>
      <c r="G90" t="s">
        <v>124</v>
      </c>
      <c r="H90">
        <v>5273</v>
      </c>
    </row>
    <row r="91" spans="1:8">
      <c r="A91" t="s">
        <v>61</v>
      </c>
      <c r="B91" t="s">
        <v>11</v>
      </c>
      <c r="C91" t="s">
        <v>125</v>
      </c>
      <c r="D91" t="s">
        <v>123</v>
      </c>
      <c r="E91">
        <v>601</v>
      </c>
      <c r="F91" s="2">
        <v>0.11397686326569316</v>
      </c>
      <c r="G91" t="s">
        <v>124</v>
      </c>
      <c r="H91">
        <v>5273</v>
      </c>
    </row>
    <row r="92" spans="1:8">
      <c r="A92" t="s">
        <v>61</v>
      </c>
      <c r="B92" t="s">
        <v>11</v>
      </c>
      <c r="C92" t="s">
        <v>126</v>
      </c>
      <c r="D92" t="s">
        <v>123</v>
      </c>
      <c r="E92">
        <v>487</v>
      </c>
      <c r="F92" s="2">
        <v>0.092357291864213917</v>
      </c>
      <c r="G92" t="s">
        <v>124</v>
      </c>
      <c r="H92">
        <v>5273</v>
      </c>
    </row>
    <row r="93" spans="1:8">
      <c r="A93" t="s">
        <v>61</v>
      </c>
      <c r="B93" t="s">
        <v>11</v>
      </c>
      <c r="C93" t="s">
        <v>127</v>
      </c>
      <c r="D93" t="s">
        <v>123</v>
      </c>
      <c r="E93">
        <v>206</v>
      </c>
      <c r="F93" s="2">
        <v>0.03906694481319932</v>
      </c>
      <c r="G93" t="s">
        <v>124</v>
      </c>
      <c r="H93">
        <v>5273</v>
      </c>
    </row>
    <row r="94" spans="1:8">
      <c r="A94" t="s">
        <v>61</v>
      </c>
      <c r="B94" t="s">
        <v>11</v>
      </c>
      <c r="C94" t="s">
        <v>128</v>
      </c>
      <c r="D94" t="s">
        <v>123</v>
      </c>
      <c r="E94">
        <f>E90+E91+E92+E93</f>
        <v>2025</v>
      </c>
      <c r="F94" s="2">
        <f>E94/H94</f>
        <v>0.38403186042101273</v>
      </c>
      <c r="G94" t="s">
        <v>124</v>
      </c>
      <c r="H94">
        <v>5273</v>
      </c>
    </row>
    <row r="95" spans="1:8">
      <c r="A95" t="s">
        <v>61</v>
      </c>
      <c r="B95" t="s">
        <v>11</v>
      </c>
      <c r="C95" t="s">
        <v>129</v>
      </c>
      <c r="D95" t="s">
        <v>123</v>
      </c>
      <c r="E95">
        <f>E91+E92+E93</f>
        <v>1294</v>
      </c>
      <c r="F95" s="2">
        <f>E95/H95</f>
        <v>0.24540109994310638</v>
      </c>
      <c r="G95" t="s">
        <v>124</v>
      </c>
      <c r="H95">
        <v>5273</v>
      </c>
    </row>
    <row r="96" spans="1:8">
      <c r="A96" t="s">
        <v>61</v>
      </c>
      <c r="B96" t="s">
        <v>11</v>
      </c>
      <c r="C96" t="s">
        <v>130</v>
      </c>
      <c r="D96" t="s">
        <v>123</v>
      </c>
      <c r="E96">
        <f>E92+E93</f>
        <v>693</v>
      </c>
      <c r="F96" s="2">
        <f>E96/H96</f>
        <v>0.13142423667741324</v>
      </c>
      <c r="G96" t="s">
        <v>124</v>
      </c>
      <c r="H96">
        <v>5273</v>
      </c>
    </row>
    <row r="97" spans="1:8">
      <c r="A97" t="s">
        <v>61</v>
      </c>
      <c r="B97" t="s">
        <v>11</v>
      </c>
      <c r="C97" t="s">
        <v>124</v>
      </c>
      <c r="D97" t="s">
        <v>123</v>
      </c>
      <c r="E97">
        <v>5273</v>
      </c>
      <c r="F97" s="2">
        <v>1</v>
      </c>
      <c r="G97" t="s">
        <v>124</v>
      </c>
      <c r="H97">
        <v>5273</v>
      </c>
    </row>
    <row r="98" spans="1:8">
      <c r="A98" t="s">
        <v>62</v>
      </c>
      <c r="B98" t="s">
        <v>12</v>
      </c>
      <c r="C98" t="s">
        <v>122</v>
      </c>
      <c r="D98" t="s">
        <v>123</v>
      </c>
      <c r="E98">
        <v>736</v>
      </c>
      <c r="F98" s="2">
        <v>0.12461903149339655</v>
      </c>
      <c r="G98" t="s">
        <v>124</v>
      </c>
      <c r="H98">
        <v>5906</v>
      </c>
    </row>
    <row r="99" spans="1:8">
      <c r="A99" t="s">
        <v>62</v>
      </c>
      <c r="B99" t="s">
        <v>12</v>
      </c>
      <c r="C99" t="s">
        <v>125</v>
      </c>
      <c r="D99" t="s">
        <v>123</v>
      </c>
      <c r="E99">
        <v>500</v>
      </c>
      <c r="F99" s="2">
        <v>0.084659668134100918</v>
      </c>
      <c r="G99" t="s">
        <v>124</v>
      </c>
      <c r="H99">
        <v>5906</v>
      </c>
    </row>
    <row r="100" spans="1:8">
      <c r="A100" t="s">
        <v>62</v>
      </c>
      <c r="B100" t="s">
        <v>12</v>
      </c>
      <c r="C100" t="s">
        <v>126</v>
      </c>
      <c r="D100" t="s">
        <v>123</v>
      </c>
      <c r="E100">
        <v>264</v>
      </c>
      <c r="F100" s="2">
        <v>0.044700304774805286</v>
      </c>
      <c r="G100" t="s">
        <v>124</v>
      </c>
      <c r="H100">
        <v>5906</v>
      </c>
    </row>
    <row r="101" spans="1:8">
      <c r="A101" t="s">
        <v>62</v>
      </c>
      <c r="B101" t="s">
        <v>12</v>
      </c>
      <c r="C101" t="s">
        <v>127</v>
      </c>
      <c r="D101" t="s">
        <v>123</v>
      </c>
      <c r="E101">
        <v>70</v>
      </c>
      <c r="F101" s="2">
        <v>0.011852353538774127</v>
      </c>
      <c r="G101" t="s">
        <v>124</v>
      </c>
      <c r="H101">
        <v>5906</v>
      </c>
    </row>
    <row r="102" spans="1:8">
      <c r="A102" t="s">
        <v>62</v>
      </c>
      <c r="B102" t="s">
        <v>12</v>
      </c>
      <c r="C102" t="s">
        <v>128</v>
      </c>
      <c r="D102" t="s">
        <v>123</v>
      </c>
      <c r="E102">
        <f>E98+E99+E100+E101</f>
        <v>1570</v>
      </c>
      <c r="F102" s="2">
        <f>E102/H102</f>
        <v>0.26583135794107687</v>
      </c>
      <c r="G102" t="s">
        <v>124</v>
      </c>
      <c r="H102">
        <v>5906</v>
      </c>
    </row>
    <row r="103" spans="1:8">
      <c r="A103" t="s">
        <v>62</v>
      </c>
      <c r="B103" t="s">
        <v>12</v>
      </c>
      <c r="C103" t="s">
        <v>129</v>
      </c>
      <c r="D103" t="s">
        <v>123</v>
      </c>
      <c r="E103">
        <f>E99+E100+E101</f>
        <v>834</v>
      </c>
      <c r="F103" s="2">
        <f>E103/H103</f>
        <v>0.14121232644768034</v>
      </c>
      <c r="G103" t="s">
        <v>124</v>
      </c>
      <c r="H103">
        <v>5906</v>
      </c>
    </row>
    <row r="104" spans="1:8">
      <c r="A104" t="s">
        <v>62</v>
      </c>
      <c r="B104" t="s">
        <v>12</v>
      </c>
      <c r="C104" t="s">
        <v>130</v>
      </c>
      <c r="D104" t="s">
        <v>123</v>
      </c>
      <c r="E104">
        <f>E100+E101</f>
        <v>334</v>
      </c>
      <c r="F104" s="2">
        <f>E104/H104</f>
        <v>0.056552658313579411</v>
      </c>
      <c r="G104" t="s">
        <v>124</v>
      </c>
      <c r="H104">
        <v>5906</v>
      </c>
    </row>
    <row r="105" spans="1:8">
      <c r="A105" t="s">
        <v>62</v>
      </c>
      <c r="B105" t="s">
        <v>12</v>
      </c>
      <c r="C105" t="s">
        <v>124</v>
      </c>
      <c r="D105" t="s">
        <v>123</v>
      </c>
      <c r="E105">
        <v>5906</v>
      </c>
      <c r="F105" s="2">
        <v>1</v>
      </c>
      <c r="G105" t="s">
        <v>124</v>
      </c>
      <c r="H105">
        <v>5906</v>
      </c>
    </row>
    <row r="106" spans="1:8">
      <c r="A106" t="s">
        <v>63</v>
      </c>
      <c r="B106" t="s">
        <v>13</v>
      </c>
      <c r="C106" t="s">
        <v>122</v>
      </c>
      <c r="D106" t="s">
        <v>123</v>
      </c>
      <c r="E106">
        <v>1626</v>
      </c>
      <c r="F106" s="2">
        <v>0.17264812062008919</v>
      </c>
      <c r="G106" t="s">
        <v>124</v>
      </c>
      <c r="H106">
        <v>9418</v>
      </c>
    </row>
    <row r="107" spans="1:8">
      <c r="A107" t="s">
        <v>63</v>
      </c>
      <c r="B107" t="s">
        <v>13</v>
      </c>
      <c r="C107" t="s">
        <v>125</v>
      </c>
      <c r="D107" t="s">
        <v>123</v>
      </c>
      <c r="E107">
        <v>1147</v>
      </c>
      <c r="F107" s="2">
        <v>0.12178806540666809</v>
      </c>
      <c r="G107" t="s">
        <v>124</v>
      </c>
      <c r="H107">
        <v>9418</v>
      </c>
    </row>
    <row r="108" spans="1:8">
      <c r="A108" t="s">
        <v>63</v>
      </c>
      <c r="B108" t="s">
        <v>13</v>
      </c>
      <c r="C108" t="s">
        <v>126</v>
      </c>
      <c r="D108" t="s">
        <v>123</v>
      </c>
      <c r="E108">
        <v>615</v>
      </c>
      <c r="F108" s="2">
        <v>0.0653004884264175</v>
      </c>
      <c r="G108" t="s">
        <v>124</v>
      </c>
      <c r="H108">
        <v>9418</v>
      </c>
    </row>
    <row r="109" spans="1:8">
      <c r="A109" t="s">
        <v>63</v>
      </c>
      <c r="B109" t="s">
        <v>13</v>
      </c>
      <c r="C109" t="s">
        <v>127</v>
      </c>
      <c r="D109" t="s">
        <v>123</v>
      </c>
      <c r="E109">
        <v>182</v>
      </c>
      <c r="F109" s="2">
        <v>0.019324697387980462</v>
      </c>
      <c r="G109" t="s">
        <v>124</v>
      </c>
      <c r="H109">
        <v>9418</v>
      </c>
    </row>
    <row r="110" spans="1:8">
      <c r="A110" t="s">
        <v>63</v>
      </c>
      <c r="B110" t="s">
        <v>13</v>
      </c>
      <c r="C110" t="s">
        <v>128</v>
      </c>
      <c r="D110" t="s">
        <v>123</v>
      </c>
      <c r="E110">
        <f>E106+E107+E108+E109</f>
        <v>3570</v>
      </c>
      <c r="F110" s="2">
        <f>E110/H110</f>
        <v>0.37906137184115524</v>
      </c>
      <c r="G110" t="s">
        <v>124</v>
      </c>
      <c r="H110">
        <v>9418</v>
      </c>
    </row>
    <row r="111" spans="1:8">
      <c r="A111" t="s">
        <v>63</v>
      </c>
      <c r="B111" t="s">
        <v>13</v>
      </c>
      <c r="C111" t="s">
        <v>129</v>
      </c>
      <c r="D111" t="s">
        <v>123</v>
      </c>
      <c r="E111">
        <f>E107+E108+E109</f>
        <v>1944</v>
      </c>
      <c r="F111" s="2">
        <f>E111/H111</f>
        <v>0.20641325122106605</v>
      </c>
      <c r="G111" t="s">
        <v>124</v>
      </c>
      <c r="H111">
        <v>9418</v>
      </c>
    </row>
    <row r="112" spans="1:8">
      <c r="A112" t="s">
        <v>63</v>
      </c>
      <c r="B112" t="s">
        <v>13</v>
      </c>
      <c r="C112" t="s">
        <v>130</v>
      </c>
      <c r="D112" t="s">
        <v>123</v>
      </c>
      <c r="E112">
        <f>E108+E109</f>
        <v>797</v>
      </c>
      <c r="F112" s="2">
        <f>E112/H112</f>
        <v>0.084625185814397957</v>
      </c>
      <c r="G112" t="s">
        <v>124</v>
      </c>
      <c r="H112">
        <v>9418</v>
      </c>
    </row>
    <row r="113" spans="1:8">
      <c r="A113" t="s">
        <v>63</v>
      </c>
      <c r="B113" t="s">
        <v>13</v>
      </c>
      <c r="C113" t="s">
        <v>124</v>
      </c>
      <c r="D113" t="s">
        <v>123</v>
      </c>
      <c r="E113">
        <v>9418</v>
      </c>
      <c r="F113" s="2">
        <v>1</v>
      </c>
      <c r="G113" t="s">
        <v>124</v>
      </c>
      <c r="H113">
        <v>9418</v>
      </c>
    </row>
    <row r="114" spans="1:8">
      <c r="A114" t="s">
        <v>64</v>
      </c>
      <c r="B114" t="s">
        <v>14</v>
      </c>
      <c r="C114" t="s">
        <v>122</v>
      </c>
      <c r="D114" t="s">
        <v>123</v>
      </c>
      <c r="E114">
        <v>767</v>
      </c>
      <c r="F114" s="2">
        <v>0.16056102156164956</v>
      </c>
      <c r="G114" t="s">
        <v>124</v>
      </c>
      <c r="H114">
        <v>4777</v>
      </c>
    </row>
    <row r="115" spans="1:8">
      <c r="A115" t="s">
        <v>64</v>
      </c>
      <c r="B115" t="s">
        <v>14</v>
      </c>
      <c r="C115" t="s">
        <v>125</v>
      </c>
      <c r="D115" t="s">
        <v>123</v>
      </c>
      <c r="E115">
        <v>851</v>
      </c>
      <c r="F115" s="2">
        <v>0.1781452794640988</v>
      </c>
      <c r="G115" t="s">
        <v>124</v>
      </c>
      <c r="H115">
        <v>4777</v>
      </c>
    </row>
    <row r="116" spans="1:8">
      <c r="A116" t="s">
        <v>64</v>
      </c>
      <c r="B116" t="s">
        <v>14</v>
      </c>
      <c r="C116" t="s">
        <v>126</v>
      </c>
      <c r="D116" t="s">
        <v>123</v>
      </c>
      <c r="E116">
        <v>549</v>
      </c>
      <c r="F116" s="2">
        <v>0.11492568557672179</v>
      </c>
      <c r="G116" t="s">
        <v>124</v>
      </c>
      <c r="H116">
        <v>4777</v>
      </c>
    </row>
    <row r="117" spans="1:8">
      <c r="A117" t="s">
        <v>64</v>
      </c>
      <c r="B117" t="s">
        <v>14</v>
      </c>
      <c r="C117" t="s">
        <v>127</v>
      </c>
      <c r="D117" t="s">
        <v>123</v>
      </c>
      <c r="E117">
        <v>167</v>
      </c>
      <c r="F117" s="2">
        <v>0.034959179401297884</v>
      </c>
      <c r="G117" t="s">
        <v>124</v>
      </c>
      <c r="H117">
        <v>4777</v>
      </c>
    </row>
    <row r="118" spans="1:8">
      <c r="A118" t="s">
        <v>64</v>
      </c>
      <c r="B118" t="s">
        <v>14</v>
      </c>
      <c r="C118" t="s">
        <v>128</v>
      </c>
      <c r="D118" t="s">
        <v>123</v>
      </c>
      <c r="E118">
        <f>E114+E115+E116+E117</f>
        <v>2334</v>
      </c>
      <c r="F118" s="2">
        <f>E118/H118</f>
        <v>0.48859116600376806</v>
      </c>
      <c r="G118" t="s">
        <v>124</v>
      </c>
      <c r="H118">
        <v>4777</v>
      </c>
    </row>
    <row r="119" spans="1:8">
      <c r="A119" t="s">
        <v>64</v>
      </c>
      <c r="B119" t="s">
        <v>14</v>
      </c>
      <c r="C119" t="s">
        <v>129</v>
      </c>
      <c r="D119" t="s">
        <v>123</v>
      </c>
      <c r="E119">
        <f>E115+E116+E117</f>
        <v>1567</v>
      </c>
      <c r="F119" s="2">
        <f>E119/H119</f>
        <v>0.32803014444211848</v>
      </c>
      <c r="G119" t="s">
        <v>124</v>
      </c>
      <c r="H119">
        <v>4777</v>
      </c>
    </row>
    <row r="120" spans="1:8">
      <c r="A120" t="s">
        <v>64</v>
      </c>
      <c r="B120" t="s">
        <v>14</v>
      </c>
      <c r="C120" t="s">
        <v>130</v>
      </c>
      <c r="D120" t="s">
        <v>123</v>
      </c>
      <c r="E120">
        <f>E116+E117</f>
        <v>716</v>
      </c>
      <c r="F120" s="2">
        <f>E120/H120</f>
        <v>0.14988486497801967</v>
      </c>
      <c r="G120" t="s">
        <v>124</v>
      </c>
      <c r="H120">
        <v>4777</v>
      </c>
    </row>
    <row r="121" spans="1:8">
      <c r="A121" t="s">
        <v>64</v>
      </c>
      <c r="B121" t="s">
        <v>14</v>
      </c>
      <c r="C121" t="s">
        <v>124</v>
      </c>
      <c r="D121" t="s">
        <v>123</v>
      </c>
      <c r="E121">
        <v>4777</v>
      </c>
      <c r="F121" s="2">
        <v>1</v>
      </c>
      <c r="G121" t="s">
        <v>124</v>
      </c>
      <c r="H121">
        <v>4777</v>
      </c>
    </row>
    <row r="122" spans="1:8">
      <c r="A122" t="s">
        <v>65</v>
      </c>
      <c r="B122" t="s">
        <v>15</v>
      </c>
      <c r="C122" t="s">
        <v>122</v>
      </c>
      <c r="D122" t="s">
        <v>123</v>
      </c>
      <c r="E122">
        <v>678</v>
      </c>
      <c r="F122" s="2">
        <v>0.13708046906591184</v>
      </c>
      <c r="G122" t="s">
        <v>124</v>
      </c>
      <c r="H122">
        <v>4946</v>
      </c>
    </row>
    <row r="123" spans="1:8">
      <c r="A123" t="s">
        <v>65</v>
      </c>
      <c r="B123" t="s">
        <v>15</v>
      </c>
      <c r="C123" t="s">
        <v>125</v>
      </c>
      <c r="D123" t="s">
        <v>123</v>
      </c>
      <c r="E123">
        <v>667</v>
      </c>
      <c r="F123" s="2">
        <v>0.1348564496562879</v>
      </c>
      <c r="G123" t="s">
        <v>124</v>
      </c>
      <c r="H123">
        <v>4946</v>
      </c>
    </row>
    <row r="124" spans="1:8">
      <c r="A124" t="s">
        <v>65</v>
      </c>
      <c r="B124" t="s">
        <v>15</v>
      </c>
      <c r="C124" t="s">
        <v>126</v>
      </c>
      <c r="D124" t="s">
        <v>123</v>
      </c>
      <c r="E124">
        <v>415</v>
      </c>
      <c r="F124" s="2">
        <v>0.0839061868176304</v>
      </c>
      <c r="G124" t="s">
        <v>124</v>
      </c>
      <c r="H124">
        <v>4946</v>
      </c>
    </row>
    <row r="125" spans="1:8">
      <c r="A125" t="s">
        <v>65</v>
      </c>
      <c r="B125" t="s">
        <v>15</v>
      </c>
      <c r="C125" t="s">
        <v>127</v>
      </c>
      <c r="D125" t="s">
        <v>123</v>
      </c>
      <c r="E125">
        <v>162</v>
      </c>
      <c r="F125" s="2">
        <v>0.032753740396279825</v>
      </c>
      <c r="G125" t="s">
        <v>124</v>
      </c>
      <c r="H125">
        <v>4946</v>
      </c>
    </row>
    <row r="126" spans="1:8">
      <c r="A126" t="s">
        <v>65</v>
      </c>
      <c r="B126" t="s">
        <v>15</v>
      </c>
      <c r="C126" t="s">
        <v>128</v>
      </c>
      <c r="D126" t="s">
        <v>123</v>
      </c>
      <c r="E126">
        <f>E122+E123+E124+E125</f>
        <v>1922</v>
      </c>
      <c r="F126" s="2">
        <f>E126/H126</f>
        <v>0.38859684593611</v>
      </c>
      <c r="G126" t="s">
        <v>124</v>
      </c>
      <c r="H126">
        <v>4946</v>
      </c>
    </row>
    <row r="127" spans="1:8">
      <c r="A127" t="s">
        <v>65</v>
      </c>
      <c r="B127" t="s">
        <v>15</v>
      </c>
      <c r="C127" t="s">
        <v>129</v>
      </c>
      <c r="D127" t="s">
        <v>123</v>
      </c>
      <c r="E127">
        <f>E123+E124+E125</f>
        <v>1244</v>
      </c>
      <c r="F127" s="2">
        <f>E127/H127</f>
        <v>0.25151637687019812</v>
      </c>
      <c r="G127" t="s">
        <v>124</v>
      </c>
      <c r="H127">
        <v>4946</v>
      </c>
    </row>
    <row r="128" spans="1:8">
      <c r="A128" t="s">
        <v>65</v>
      </c>
      <c r="B128" t="s">
        <v>15</v>
      </c>
      <c r="C128" t="s">
        <v>130</v>
      </c>
      <c r="D128" t="s">
        <v>123</v>
      </c>
      <c r="E128">
        <f>E124+E125</f>
        <v>577</v>
      </c>
      <c r="F128" s="2">
        <f>E128/H128</f>
        <v>0.11665992721391023</v>
      </c>
      <c r="G128" t="s">
        <v>124</v>
      </c>
      <c r="H128">
        <v>4946</v>
      </c>
    </row>
    <row r="129" spans="1:8">
      <c r="A129" t="s">
        <v>65</v>
      </c>
      <c r="B129" t="s">
        <v>15</v>
      </c>
      <c r="C129" t="s">
        <v>124</v>
      </c>
      <c r="D129" t="s">
        <v>123</v>
      </c>
      <c r="E129">
        <v>4946</v>
      </c>
      <c r="F129" s="2">
        <v>1</v>
      </c>
      <c r="G129" t="s">
        <v>124</v>
      </c>
      <c r="H129">
        <v>4946</v>
      </c>
    </row>
    <row r="130" spans="1:8">
      <c r="A130" t="s">
        <v>66</v>
      </c>
      <c r="B130" t="s">
        <v>16</v>
      </c>
      <c r="C130" t="s">
        <v>122</v>
      </c>
      <c r="D130" t="s">
        <v>123</v>
      </c>
      <c r="E130">
        <v>2128</v>
      </c>
      <c r="F130" s="2">
        <v>0.16260411094979751</v>
      </c>
      <c r="G130" t="s">
        <v>124</v>
      </c>
      <c r="H130">
        <v>13087</v>
      </c>
    </row>
    <row r="131" spans="1:8">
      <c r="A131" t="s">
        <v>66</v>
      </c>
      <c r="B131" t="s">
        <v>16</v>
      </c>
      <c r="C131" t="s">
        <v>125</v>
      </c>
      <c r="D131" t="s">
        <v>123</v>
      </c>
      <c r="E131">
        <v>1884</v>
      </c>
      <c r="F131" s="2">
        <v>0.14395965461908763</v>
      </c>
      <c r="G131" t="s">
        <v>124</v>
      </c>
      <c r="H131">
        <v>13087</v>
      </c>
    </row>
    <row r="132" spans="1:8">
      <c r="A132" t="s">
        <v>66</v>
      </c>
      <c r="B132" t="s">
        <v>16</v>
      </c>
      <c r="C132" t="s">
        <v>126</v>
      </c>
      <c r="D132" t="s">
        <v>123</v>
      </c>
      <c r="E132">
        <v>1121</v>
      </c>
      <c r="F132" s="2">
        <v>0.085657522732482616</v>
      </c>
      <c r="G132" t="s">
        <v>124</v>
      </c>
      <c r="H132">
        <v>13087</v>
      </c>
    </row>
    <row r="133" spans="1:8">
      <c r="A133" t="s">
        <v>66</v>
      </c>
      <c r="B133" t="s">
        <v>16</v>
      </c>
      <c r="C133" t="s">
        <v>127</v>
      </c>
      <c r="D133" t="s">
        <v>123</v>
      </c>
      <c r="E133">
        <v>322</v>
      </c>
      <c r="F133" s="2">
        <v>0.024604569420035149</v>
      </c>
      <c r="G133" t="s">
        <v>124</v>
      </c>
      <c r="H133">
        <v>13087</v>
      </c>
    </row>
    <row r="134" spans="1:8">
      <c r="A134" t="s">
        <v>66</v>
      </c>
      <c r="B134" t="s">
        <v>16</v>
      </c>
      <c r="C134" t="s">
        <v>128</v>
      </c>
      <c r="D134" t="s">
        <v>123</v>
      </c>
      <c r="E134">
        <f>E130+E131+E132+E133</f>
        <v>5455</v>
      </c>
      <c r="F134" s="2">
        <f>E134/H134</f>
        <v>0.4168258577214029</v>
      </c>
      <c r="G134" t="s">
        <v>124</v>
      </c>
      <c r="H134">
        <v>13087</v>
      </c>
    </row>
    <row r="135" spans="1:8">
      <c r="A135" t="s">
        <v>66</v>
      </c>
      <c r="B135" t="s">
        <v>16</v>
      </c>
      <c r="C135" t="s">
        <v>129</v>
      </c>
      <c r="D135" t="s">
        <v>123</v>
      </c>
      <c r="E135">
        <f>E131+E132+E133</f>
        <v>3327</v>
      </c>
      <c r="F135" s="2">
        <f>E135/H135</f>
        <v>0.25422174677160542</v>
      </c>
      <c r="G135" t="s">
        <v>124</v>
      </c>
      <c r="H135">
        <v>13087</v>
      </c>
    </row>
    <row r="136" spans="1:8">
      <c r="A136" t="s">
        <v>66</v>
      </c>
      <c r="B136" t="s">
        <v>16</v>
      </c>
      <c r="C136" t="s">
        <v>130</v>
      </c>
      <c r="D136" t="s">
        <v>123</v>
      </c>
      <c r="E136">
        <f>E132+E133</f>
        <v>1443</v>
      </c>
      <c r="F136" s="2">
        <f>E136/H136</f>
        <v>0.11026209215251777</v>
      </c>
      <c r="G136" t="s">
        <v>124</v>
      </c>
      <c r="H136">
        <v>13087</v>
      </c>
    </row>
    <row r="137" spans="1:8">
      <c r="A137" t="s">
        <v>66</v>
      </c>
      <c r="B137" t="s">
        <v>16</v>
      </c>
      <c r="C137" t="s">
        <v>124</v>
      </c>
      <c r="D137" t="s">
        <v>123</v>
      </c>
      <c r="E137">
        <v>13087</v>
      </c>
      <c r="F137" s="2">
        <v>1</v>
      </c>
      <c r="G137" t="s">
        <v>124</v>
      </c>
      <c r="H137">
        <v>13087</v>
      </c>
    </row>
    <row r="138" spans="1:8">
      <c r="A138" t="s">
        <v>67</v>
      </c>
      <c r="B138" t="s">
        <v>17</v>
      </c>
      <c r="C138" t="s">
        <v>122</v>
      </c>
      <c r="D138" t="s">
        <v>123</v>
      </c>
      <c r="E138">
        <v>782</v>
      </c>
      <c r="F138" s="2">
        <v>0.13860333215171924</v>
      </c>
      <c r="G138" t="s">
        <v>124</v>
      </c>
      <c r="H138">
        <v>5642</v>
      </c>
    </row>
    <row r="139" spans="1:8">
      <c r="A139" t="s">
        <v>67</v>
      </c>
      <c r="B139" t="s">
        <v>17</v>
      </c>
      <c r="C139" t="s">
        <v>125</v>
      </c>
      <c r="D139" t="s">
        <v>123</v>
      </c>
      <c r="E139">
        <v>683</v>
      </c>
      <c r="F139" s="2">
        <v>0.12105636299184687</v>
      </c>
      <c r="G139" t="s">
        <v>124</v>
      </c>
      <c r="H139">
        <v>5642</v>
      </c>
    </row>
    <row r="140" spans="1:8">
      <c r="A140" t="s">
        <v>67</v>
      </c>
      <c r="B140" t="s">
        <v>17</v>
      </c>
      <c r="C140" t="s">
        <v>126</v>
      </c>
      <c r="D140" t="s">
        <v>123</v>
      </c>
      <c r="E140">
        <v>491</v>
      </c>
      <c r="F140" s="2">
        <v>0.087025877348458</v>
      </c>
      <c r="G140" t="s">
        <v>124</v>
      </c>
      <c r="H140">
        <v>5642</v>
      </c>
    </row>
    <row r="141" spans="1:8">
      <c r="A141" t="s">
        <v>67</v>
      </c>
      <c r="B141" t="s">
        <v>17</v>
      </c>
      <c r="C141" t="s">
        <v>127</v>
      </c>
      <c r="D141" t="s">
        <v>123</v>
      </c>
      <c r="E141">
        <v>183</v>
      </c>
      <c r="F141" s="2">
        <v>0.032435306628855014</v>
      </c>
      <c r="G141" t="s">
        <v>124</v>
      </c>
      <c r="H141">
        <v>5642</v>
      </c>
    </row>
    <row r="142" spans="1:8">
      <c r="A142" t="s">
        <v>67</v>
      </c>
      <c r="B142" t="s">
        <v>17</v>
      </c>
      <c r="C142" t="s">
        <v>128</v>
      </c>
      <c r="D142" t="s">
        <v>123</v>
      </c>
      <c r="E142">
        <f>E138+E139+E140+E141</f>
        <v>2139</v>
      </c>
      <c r="F142" s="2">
        <f>E142/H142</f>
        <v>0.37912087912087911</v>
      </c>
      <c r="G142" t="s">
        <v>124</v>
      </c>
      <c r="H142">
        <v>5642</v>
      </c>
    </row>
    <row r="143" spans="1:8">
      <c r="A143" t="s">
        <v>67</v>
      </c>
      <c r="B143" t="s">
        <v>17</v>
      </c>
      <c r="C143" t="s">
        <v>129</v>
      </c>
      <c r="D143" t="s">
        <v>123</v>
      </c>
      <c r="E143">
        <f>E139+E140+E141</f>
        <v>1357</v>
      </c>
      <c r="F143" s="2">
        <f>E143/H143</f>
        <v>0.24051754696915986</v>
      </c>
      <c r="G143" t="s">
        <v>124</v>
      </c>
      <c r="H143">
        <v>5642</v>
      </c>
    </row>
    <row r="144" spans="1:8">
      <c r="A144" t="s">
        <v>67</v>
      </c>
      <c r="B144" t="s">
        <v>17</v>
      </c>
      <c r="C144" t="s">
        <v>130</v>
      </c>
      <c r="D144" t="s">
        <v>123</v>
      </c>
      <c r="E144">
        <f>E140+E141</f>
        <v>674</v>
      </c>
      <c r="F144" s="2">
        <f>E144/H144</f>
        <v>0.119461183977313</v>
      </c>
      <c r="G144" t="s">
        <v>124</v>
      </c>
      <c r="H144">
        <v>5642</v>
      </c>
    </row>
    <row r="145" spans="1:8">
      <c r="A145" t="s">
        <v>67</v>
      </c>
      <c r="B145" t="s">
        <v>17</v>
      </c>
      <c r="C145" t="s">
        <v>124</v>
      </c>
      <c r="D145" t="s">
        <v>123</v>
      </c>
      <c r="E145">
        <v>5642</v>
      </c>
      <c r="F145" s="2">
        <v>1</v>
      </c>
      <c r="G145" t="s">
        <v>124</v>
      </c>
      <c r="H145">
        <v>5642</v>
      </c>
    </row>
    <row r="146" spans="1:8">
      <c r="A146" t="s">
        <v>68</v>
      </c>
      <c r="B146" t="s">
        <v>18</v>
      </c>
      <c r="C146" t="s">
        <v>122</v>
      </c>
      <c r="D146" t="s">
        <v>123</v>
      </c>
      <c r="E146">
        <v>828</v>
      </c>
      <c r="F146" s="2">
        <v>0.15198237885462554</v>
      </c>
      <c r="G146" t="s">
        <v>124</v>
      </c>
      <c r="H146">
        <v>5448</v>
      </c>
    </row>
    <row r="147" spans="1:8">
      <c r="A147" t="s">
        <v>68</v>
      </c>
      <c r="B147" t="s">
        <v>18</v>
      </c>
      <c r="C147" t="s">
        <v>125</v>
      </c>
      <c r="D147" t="s">
        <v>123</v>
      </c>
      <c r="E147">
        <v>665</v>
      </c>
      <c r="F147" s="2">
        <v>0.12206314243759178</v>
      </c>
      <c r="G147" t="s">
        <v>124</v>
      </c>
      <c r="H147">
        <v>5448</v>
      </c>
    </row>
    <row r="148" spans="1:8">
      <c r="A148" t="s">
        <v>68</v>
      </c>
      <c r="B148" t="s">
        <v>18</v>
      </c>
      <c r="C148" t="s">
        <v>126</v>
      </c>
      <c r="D148" t="s">
        <v>123</v>
      </c>
      <c r="E148">
        <v>446</v>
      </c>
      <c r="F148" s="2">
        <v>0.08186490455212922</v>
      </c>
      <c r="G148" t="s">
        <v>124</v>
      </c>
      <c r="H148">
        <v>5448</v>
      </c>
    </row>
    <row r="149" spans="1:8">
      <c r="A149" t="s">
        <v>68</v>
      </c>
      <c r="B149" t="s">
        <v>18</v>
      </c>
      <c r="C149" t="s">
        <v>127</v>
      </c>
      <c r="D149" t="s">
        <v>123</v>
      </c>
      <c r="E149">
        <v>201</v>
      </c>
      <c r="F149" s="2">
        <v>0.036894273127753306</v>
      </c>
      <c r="G149" t="s">
        <v>124</v>
      </c>
      <c r="H149">
        <v>5448</v>
      </c>
    </row>
    <row r="150" spans="1:8">
      <c r="A150" t="s">
        <v>68</v>
      </c>
      <c r="B150" t="s">
        <v>18</v>
      </c>
      <c r="C150" t="s">
        <v>128</v>
      </c>
      <c r="D150" t="s">
        <v>123</v>
      </c>
      <c r="E150">
        <f>E146+E147+E148+E149</f>
        <v>2140</v>
      </c>
      <c r="F150" s="2">
        <f>E150/H150</f>
        <v>0.39280469897209985</v>
      </c>
      <c r="G150" t="s">
        <v>124</v>
      </c>
      <c r="H150">
        <v>5448</v>
      </c>
    </row>
    <row r="151" spans="1:8">
      <c r="A151" t="s">
        <v>68</v>
      </c>
      <c r="B151" t="s">
        <v>18</v>
      </c>
      <c r="C151" t="s">
        <v>129</v>
      </c>
      <c r="D151" t="s">
        <v>123</v>
      </c>
      <c r="E151">
        <f>E147+E148+E149</f>
        <v>1312</v>
      </c>
      <c r="F151" s="2">
        <f>E151/H151</f>
        <v>0.24082232011747431</v>
      </c>
      <c r="G151" t="s">
        <v>124</v>
      </c>
      <c r="H151">
        <v>5448</v>
      </c>
    </row>
    <row r="152" spans="1:8">
      <c r="A152" t="s">
        <v>68</v>
      </c>
      <c r="B152" t="s">
        <v>18</v>
      </c>
      <c r="C152" t="s">
        <v>130</v>
      </c>
      <c r="D152" t="s">
        <v>123</v>
      </c>
      <c r="E152">
        <f>E148+E149</f>
        <v>647</v>
      </c>
      <c r="F152" s="2">
        <f>E152/H152</f>
        <v>0.11875917767988252</v>
      </c>
      <c r="G152" t="s">
        <v>124</v>
      </c>
      <c r="H152">
        <v>5448</v>
      </c>
    </row>
    <row r="153" spans="1:8">
      <c r="A153" t="s">
        <v>68</v>
      </c>
      <c r="B153" t="s">
        <v>18</v>
      </c>
      <c r="C153" t="s">
        <v>124</v>
      </c>
      <c r="D153" t="s">
        <v>123</v>
      </c>
      <c r="E153">
        <v>5448</v>
      </c>
      <c r="F153" s="2">
        <v>1</v>
      </c>
      <c r="G153" t="s">
        <v>124</v>
      </c>
      <c r="H153">
        <v>5448</v>
      </c>
    </row>
    <row r="154" spans="1:8">
      <c r="A154" t="s">
        <v>69</v>
      </c>
      <c r="B154" t="s">
        <v>19</v>
      </c>
      <c r="C154" t="s">
        <v>122</v>
      </c>
      <c r="D154" t="s">
        <v>123</v>
      </c>
      <c r="E154">
        <v>1969</v>
      </c>
      <c r="F154" s="2">
        <v>0.13318452380952381</v>
      </c>
      <c r="G154" t="s">
        <v>124</v>
      </c>
      <c r="H154">
        <v>14784</v>
      </c>
    </row>
    <row r="155" spans="1:8">
      <c r="A155" t="s">
        <v>69</v>
      </c>
      <c r="B155" t="s">
        <v>19</v>
      </c>
      <c r="C155" t="s">
        <v>125</v>
      </c>
      <c r="D155" t="s">
        <v>123</v>
      </c>
      <c r="E155">
        <v>1476</v>
      </c>
      <c r="F155" s="2">
        <v>0.099837662337662336</v>
      </c>
      <c r="G155" t="s">
        <v>124</v>
      </c>
      <c r="H155">
        <v>14784</v>
      </c>
    </row>
    <row r="156" spans="1:8">
      <c r="A156" t="s">
        <v>69</v>
      </c>
      <c r="B156" t="s">
        <v>19</v>
      </c>
      <c r="C156" t="s">
        <v>126</v>
      </c>
      <c r="D156" t="s">
        <v>123</v>
      </c>
      <c r="E156">
        <v>922</v>
      </c>
      <c r="F156" s="2">
        <v>0.062364718614718616</v>
      </c>
      <c r="G156" t="s">
        <v>124</v>
      </c>
      <c r="H156">
        <v>14784</v>
      </c>
    </row>
    <row r="157" spans="1:8">
      <c r="A157" t="s">
        <v>69</v>
      </c>
      <c r="B157" t="s">
        <v>19</v>
      </c>
      <c r="C157" t="s">
        <v>127</v>
      </c>
      <c r="D157" t="s">
        <v>123</v>
      </c>
      <c r="E157">
        <v>463</v>
      </c>
      <c r="F157" s="2">
        <v>0.031317640692640696</v>
      </c>
      <c r="G157" t="s">
        <v>124</v>
      </c>
      <c r="H157">
        <v>14784</v>
      </c>
    </row>
    <row r="158" spans="1:8">
      <c r="A158" t="s">
        <v>69</v>
      </c>
      <c r="B158" t="s">
        <v>19</v>
      </c>
      <c r="C158" t="s">
        <v>128</v>
      </c>
      <c r="D158" t="s">
        <v>123</v>
      </c>
      <c r="E158">
        <f>E154+E155+E156+E157</f>
        <v>4830</v>
      </c>
      <c r="F158" s="2">
        <f>E158/H158</f>
        <v>0.32670454545454547</v>
      </c>
      <c r="G158" t="s">
        <v>124</v>
      </c>
      <c r="H158">
        <v>14784</v>
      </c>
    </row>
    <row r="159" spans="1:8">
      <c r="A159" t="s">
        <v>69</v>
      </c>
      <c r="B159" t="s">
        <v>19</v>
      </c>
      <c r="C159" t="s">
        <v>129</v>
      </c>
      <c r="D159" t="s">
        <v>123</v>
      </c>
      <c r="E159">
        <f>E155+E156+E157</f>
        <v>2861</v>
      </c>
      <c r="F159" s="2">
        <f>E159/H159</f>
        <v>0.19352002164502163</v>
      </c>
      <c r="G159" t="s">
        <v>124</v>
      </c>
      <c r="H159">
        <v>14784</v>
      </c>
    </row>
    <row r="160" spans="1:8">
      <c r="A160" t="s">
        <v>69</v>
      </c>
      <c r="B160" t="s">
        <v>19</v>
      </c>
      <c r="C160" t="s">
        <v>130</v>
      </c>
      <c r="D160" t="s">
        <v>123</v>
      </c>
      <c r="E160">
        <f>E156+E157</f>
        <v>1385</v>
      </c>
      <c r="F160" s="2">
        <f>E160/H160</f>
        <v>0.093682359307359311</v>
      </c>
      <c r="G160" t="s">
        <v>124</v>
      </c>
      <c r="H160">
        <v>14784</v>
      </c>
    </row>
    <row r="161" spans="1:8">
      <c r="A161" t="s">
        <v>69</v>
      </c>
      <c r="B161" t="s">
        <v>19</v>
      </c>
      <c r="C161" t="s">
        <v>124</v>
      </c>
      <c r="D161" t="s">
        <v>123</v>
      </c>
      <c r="E161">
        <v>14784</v>
      </c>
      <c r="F161" s="2">
        <v>1</v>
      </c>
      <c r="G161" t="s">
        <v>124</v>
      </c>
      <c r="H161">
        <v>14784</v>
      </c>
    </row>
    <row r="162" spans="1:8">
      <c r="A162" t="s">
        <v>70</v>
      </c>
      <c r="B162" t="s">
        <v>20</v>
      </c>
      <c r="C162" t="s">
        <v>122</v>
      </c>
      <c r="D162" t="s">
        <v>123</v>
      </c>
      <c r="E162">
        <v>622</v>
      </c>
      <c r="F162" s="2">
        <v>0.12998955067920584</v>
      </c>
      <c r="G162" t="s">
        <v>124</v>
      </c>
      <c r="H162">
        <v>4785</v>
      </c>
    </row>
    <row r="163" spans="1:8">
      <c r="A163" t="s">
        <v>70</v>
      </c>
      <c r="B163" t="s">
        <v>20</v>
      </c>
      <c r="C163" t="s">
        <v>125</v>
      </c>
      <c r="D163" t="s">
        <v>123</v>
      </c>
      <c r="E163">
        <v>581</v>
      </c>
      <c r="F163" s="2">
        <v>0.12142110762800418</v>
      </c>
      <c r="G163" t="s">
        <v>124</v>
      </c>
      <c r="H163">
        <v>4785</v>
      </c>
    </row>
    <row r="164" spans="1:8">
      <c r="A164" t="s">
        <v>70</v>
      </c>
      <c r="B164" t="s">
        <v>20</v>
      </c>
      <c r="C164" t="s">
        <v>126</v>
      </c>
      <c r="D164" t="s">
        <v>123</v>
      </c>
      <c r="E164">
        <v>365</v>
      </c>
      <c r="F164" s="2">
        <v>0.076280041797283177</v>
      </c>
      <c r="G164" t="s">
        <v>124</v>
      </c>
      <c r="H164">
        <v>4785</v>
      </c>
    </row>
    <row r="165" spans="1:8">
      <c r="A165" t="s">
        <v>70</v>
      </c>
      <c r="B165" t="s">
        <v>20</v>
      </c>
      <c r="C165" t="s">
        <v>127</v>
      </c>
      <c r="D165" t="s">
        <v>123</v>
      </c>
      <c r="E165">
        <v>166</v>
      </c>
      <c r="F165" s="2">
        <v>0.034691745036572623</v>
      </c>
      <c r="G165" t="s">
        <v>124</v>
      </c>
      <c r="H165">
        <v>4785</v>
      </c>
    </row>
    <row r="166" spans="1:8">
      <c r="A166" t="s">
        <v>70</v>
      </c>
      <c r="B166" t="s">
        <v>20</v>
      </c>
      <c r="C166" t="s">
        <v>128</v>
      </c>
      <c r="D166" t="s">
        <v>123</v>
      </c>
      <c r="E166">
        <f>E162+E163+E164+E165</f>
        <v>1734</v>
      </c>
      <c r="F166" s="2">
        <f>E166/H166</f>
        <v>0.36238244514106582</v>
      </c>
      <c r="G166" t="s">
        <v>124</v>
      </c>
      <c r="H166">
        <v>4785</v>
      </c>
    </row>
    <row r="167" spans="1:8">
      <c r="A167" t="s">
        <v>70</v>
      </c>
      <c r="B167" t="s">
        <v>20</v>
      </c>
      <c r="C167" t="s">
        <v>129</v>
      </c>
      <c r="D167" t="s">
        <v>123</v>
      </c>
      <c r="E167">
        <f>E163+E164+E165</f>
        <v>1112</v>
      </c>
      <c r="F167" s="2">
        <f>E167/H167</f>
        <v>0.23239289446185998</v>
      </c>
      <c r="G167" t="s">
        <v>124</v>
      </c>
      <c r="H167">
        <v>4785</v>
      </c>
    </row>
    <row r="168" spans="1:8">
      <c r="A168" t="s">
        <v>70</v>
      </c>
      <c r="B168" t="s">
        <v>20</v>
      </c>
      <c r="C168" t="s">
        <v>130</v>
      </c>
      <c r="D168" t="s">
        <v>123</v>
      </c>
      <c r="E168">
        <f>E164+E165</f>
        <v>531</v>
      </c>
      <c r="F168" s="2">
        <f>E168/H168</f>
        <v>0.11097178683385579</v>
      </c>
      <c r="G168" t="s">
        <v>124</v>
      </c>
      <c r="H168">
        <v>4785</v>
      </c>
    </row>
    <row r="169" spans="1:8">
      <c r="A169" t="s">
        <v>70</v>
      </c>
      <c r="B169" t="s">
        <v>20</v>
      </c>
      <c r="C169" t="s">
        <v>124</v>
      </c>
      <c r="D169" t="s">
        <v>123</v>
      </c>
      <c r="E169">
        <v>4785</v>
      </c>
      <c r="F169" s="2">
        <v>1</v>
      </c>
      <c r="G169" t="s">
        <v>124</v>
      </c>
      <c r="H169">
        <v>4785</v>
      </c>
    </row>
    <row r="170" spans="1:8">
      <c r="A170" t="s">
        <v>71</v>
      </c>
      <c r="B170" t="s">
        <v>21</v>
      </c>
      <c r="C170" t="s">
        <v>122</v>
      </c>
      <c r="D170" t="s">
        <v>123</v>
      </c>
      <c r="E170">
        <v>1033</v>
      </c>
      <c r="F170" s="2">
        <v>0.11196618252763928</v>
      </c>
      <c r="G170" t="s">
        <v>124</v>
      </c>
      <c r="H170">
        <v>9226</v>
      </c>
    </row>
    <row r="171" spans="1:8">
      <c r="A171" t="s">
        <v>71</v>
      </c>
      <c r="B171" t="s">
        <v>21</v>
      </c>
      <c r="C171" t="s">
        <v>125</v>
      </c>
      <c r="D171" t="s">
        <v>123</v>
      </c>
      <c r="E171">
        <v>678</v>
      </c>
      <c r="F171" s="2">
        <v>0.073487968783871663</v>
      </c>
      <c r="G171" t="s">
        <v>124</v>
      </c>
      <c r="H171">
        <v>9226</v>
      </c>
    </row>
    <row r="172" spans="1:8">
      <c r="A172" t="s">
        <v>71</v>
      </c>
      <c r="B172" t="s">
        <v>21</v>
      </c>
      <c r="C172" t="s">
        <v>126</v>
      </c>
      <c r="D172" t="s">
        <v>123</v>
      </c>
      <c r="E172">
        <v>332</v>
      </c>
      <c r="F172" s="2">
        <v>0.035985259050509429</v>
      </c>
      <c r="G172" t="s">
        <v>124</v>
      </c>
      <c r="H172">
        <v>9226</v>
      </c>
    </row>
    <row r="173" spans="1:8">
      <c r="A173" t="s">
        <v>71</v>
      </c>
      <c r="B173" t="s">
        <v>21</v>
      </c>
      <c r="C173" t="s">
        <v>127</v>
      </c>
      <c r="D173" t="s">
        <v>123</v>
      </c>
      <c r="E173">
        <v>125</v>
      </c>
      <c r="F173" s="2">
        <v>0.013548666811185779</v>
      </c>
      <c r="G173" t="s">
        <v>124</v>
      </c>
      <c r="H173">
        <v>9226</v>
      </c>
    </row>
    <row r="174" spans="1:8">
      <c r="A174" t="s">
        <v>71</v>
      </c>
      <c r="B174" t="s">
        <v>21</v>
      </c>
      <c r="C174" t="s">
        <v>128</v>
      </c>
      <c r="D174" t="s">
        <v>123</v>
      </c>
      <c r="E174">
        <f>E170+E171+E172+E173</f>
        <v>2168</v>
      </c>
      <c r="F174" s="2">
        <f>E174/H174</f>
        <v>0.23498807717320616</v>
      </c>
      <c r="G174" t="s">
        <v>124</v>
      </c>
      <c r="H174">
        <v>9226</v>
      </c>
    </row>
    <row r="175" spans="1:8">
      <c r="A175" t="s">
        <v>71</v>
      </c>
      <c r="B175" t="s">
        <v>21</v>
      </c>
      <c r="C175" t="s">
        <v>129</v>
      </c>
      <c r="D175" t="s">
        <v>123</v>
      </c>
      <c r="E175">
        <f>E171+E172+E173</f>
        <v>1135</v>
      </c>
      <c r="F175" s="2">
        <f>E175/H175</f>
        <v>0.12302189464556687</v>
      </c>
      <c r="G175" t="s">
        <v>124</v>
      </c>
      <c r="H175">
        <v>9226</v>
      </c>
    </row>
    <row r="176" spans="1:8">
      <c r="A176" t="s">
        <v>71</v>
      </c>
      <c r="B176" t="s">
        <v>21</v>
      </c>
      <c r="C176" t="s">
        <v>130</v>
      </c>
      <c r="D176" t="s">
        <v>123</v>
      </c>
      <c r="E176">
        <f>E172+E173</f>
        <v>457</v>
      </c>
      <c r="F176" s="2">
        <f>E176/H176</f>
        <v>0.049533925861695208</v>
      </c>
      <c r="G176" t="s">
        <v>124</v>
      </c>
      <c r="H176">
        <v>9226</v>
      </c>
    </row>
    <row r="177" spans="1:8">
      <c r="A177" t="s">
        <v>71</v>
      </c>
      <c r="B177" t="s">
        <v>21</v>
      </c>
      <c r="C177" t="s">
        <v>124</v>
      </c>
      <c r="D177" t="s">
        <v>123</v>
      </c>
      <c r="E177">
        <v>9226</v>
      </c>
      <c r="F177" s="2">
        <v>1</v>
      </c>
      <c r="G177" t="s">
        <v>124</v>
      </c>
      <c r="H177">
        <v>9226</v>
      </c>
    </row>
    <row r="178" spans="1:8">
      <c r="A178" t="s">
        <v>72</v>
      </c>
      <c r="B178" t="s">
        <v>22</v>
      </c>
      <c r="C178" t="s">
        <v>122</v>
      </c>
      <c r="D178" t="s">
        <v>123</v>
      </c>
      <c r="E178">
        <v>654</v>
      </c>
      <c r="F178" s="2">
        <v>0.12783424550430023</v>
      </c>
      <c r="G178" t="s">
        <v>124</v>
      </c>
      <c r="H178">
        <v>5116</v>
      </c>
    </row>
    <row r="179" spans="1:8">
      <c r="A179" t="s">
        <v>72</v>
      </c>
      <c r="B179" t="s">
        <v>22</v>
      </c>
      <c r="C179" t="s">
        <v>125</v>
      </c>
      <c r="D179" t="s">
        <v>123</v>
      </c>
      <c r="E179">
        <v>446</v>
      </c>
      <c r="F179" s="2">
        <v>0.087177482408131349</v>
      </c>
      <c r="G179" t="s">
        <v>124</v>
      </c>
      <c r="H179">
        <v>5116</v>
      </c>
    </row>
    <row r="180" spans="1:8">
      <c r="A180" t="s">
        <v>72</v>
      </c>
      <c r="B180" t="s">
        <v>22</v>
      </c>
      <c r="C180" t="s">
        <v>126</v>
      </c>
      <c r="D180" t="s">
        <v>123</v>
      </c>
      <c r="E180">
        <v>225</v>
      </c>
      <c r="F180" s="2">
        <v>0.043979671618451913</v>
      </c>
      <c r="G180" t="s">
        <v>124</v>
      </c>
      <c r="H180">
        <v>5116</v>
      </c>
    </row>
    <row r="181" spans="1:8">
      <c r="A181" t="s">
        <v>72</v>
      </c>
      <c r="B181" t="s">
        <v>22</v>
      </c>
      <c r="C181" t="s">
        <v>127</v>
      </c>
      <c r="D181" t="s">
        <v>123</v>
      </c>
      <c r="E181">
        <v>67</v>
      </c>
      <c r="F181" s="2">
        <v>0.013096168881939015</v>
      </c>
      <c r="G181" t="s">
        <v>124</v>
      </c>
      <c r="H181">
        <v>5116</v>
      </c>
    </row>
    <row r="182" spans="1:8">
      <c r="A182" t="s">
        <v>72</v>
      </c>
      <c r="B182" t="s">
        <v>22</v>
      </c>
      <c r="C182" t="s">
        <v>128</v>
      </c>
      <c r="D182" t="s">
        <v>123</v>
      </c>
      <c r="E182">
        <f>E178+E179+E180+E181</f>
        <v>1392</v>
      </c>
      <c r="F182" s="2">
        <f>E182/H182</f>
        <v>0.2720875684128225</v>
      </c>
      <c r="G182" t="s">
        <v>124</v>
      </c>
      <c r="H182">
        <v>5116</v>
      </c>
    </row>
    <row r="183" spans="1:8">
      <c r="A183" t="s">
        <v>72</v>
      </c>
      <c r="B183" t="s">
        <v>22</v>
      </c>
      <c r="C183" t="s">
        <v>129</v>
      </c>
      <c r="D183" t="s">
        <v>123</v>
      </c>
      <c r="E183">
        <f>E179+E180+E181</f>
        <v>738</v>
      </c>
      <c r="F183" s="2">
        <f>E183/H183</f>
        <v>0.14425332290852227</v>
      </c>
      <c r="G183" t="s">
        <v>124</v>
      </c>
      <c r="H183">
        <v>5116</v>
      </c>
    </row>
    <row r="184" spans="1:8">
      <c r="A184" t="s">
        <v>72</v>
      </c>
      <c r="B184" t="s">
        <v>22</v>
      </c>
      <c r="C184" t="s">
        <v>130</v>
      </c>
      <c r="D184" t="s">
        <v>123</v>
      </c>
      <c r="E184">
        <f>E180+E181</f>
        <v>292</v>
      </c>
      <c r="F184" s="2">
        <f>E184/H184</f>
        <v>0.057075840500390933</v>
      </c>
      <c r="G184" t="s">
        <v>124</v>
      </c>
      <c r="H184">
        <v>5116</v>
      </c>
    </row>
    <row r="185" spans="1:8">
      <c r="A185" t="s">
        <v>72</v>
      </c>
      <c r="B185" t="s">
        <v>22</v>
      </c>
      <c r="C185" t="s">
        <v>124</v>
      </c>
      <c r="D185" t="s">
        <v>123</v>
      </c>
      <c r="E185">
        <v>5116</v>
      </c>
      <c r="F185" s="2">
        <v>1</v>
      </c>
      <c r="G185" t="s">
        <v>124</v>
      </c>
      <c r="H185">
        <v>5116</v>
      </c>
    </row>
    <row r="186" spans="1:8">
      <c r="A186" t="s">
        <v>73</v>
      </c>
      <c r="B186" t="s">
        <v>23</v>
      </c>
      <c r="C186" t="s">
        <v>122</v>
      </c>
      <c r="D186" t="s">
        <v>123</v>
      </c>
      <c r="E186">
        <v>787</v>
      </c>
      <c r="F186" s="2">
        <v>0.1582864038616251</v>
      </c>
      <c r="G186" t="s">
        <v>124</v>
      </c>
      <c r="H186">
        <v>4972</v>
      </c>
    </row>
    <row r="187" spans="1:8">
      <c r="A187" t="s">
        <v>73</v>
      </c>
      <c r="B187" t="s">
        <v>23</v>
      </c>
      <c r="C187" t="s">
        <v>125</v>
      </c>
      <c r="D187" t="s">
        <v>123</v>
      </c>
      <c r="E187">
        <v>879</v>
      </c>
      <c r="F187" s="2">
        <v>0.17679002413515688</v>
      </c>
      <c r="G187" t="s">
        <v>124</v>
      </c>
      <c r="H187">
        <v>4972</v>
      </c>
    </row>
    <row r="188" spans="1:8">
      <c r="A188" t="s">
        <v>73</v>
      </c>
      <c r="B188" t="s">
        <v>23</v>
      </c>
      <c r="C188" t="s">
        <v>126</v>
      </c>
      <c r="D188" t="s">
        <v>123</v>
      </c>
      <c r="E188">
        <v>565</v>
      </c>
      <c r="F188" s="2">
        <v>0.11363636363636363</v>
      </c>
      <c r="G188" t="s">
        <v>124</v>
      </c>
      <c r="H188">
        <v>4972</v>
      </c>
    </row>
    <row r="189" spans="1:8">
      <c r="A189" t="s">
        <v>73</v>
      </c>
      <c r="B189" t="s">
        <v>23</v>
      </c>
      <c r="C189" t="s">
        <v>127</v>
      </c>
      <c r="D189" t="s">
        <v>123</v>
      </c>
      <c r="E189">
        <v>208</v>
      </c>
      <c r="F189" s="2">
        <v>0.0418342719227675</v>
      </c>
      <c r="G189" t="s">
        <v>124</v>
      </c>
      <c r="H189">
        <v>4972</v>
      </c>
    </row>
    <row r="190" spans="1:8">
      <c r="A190" t="s">
        <v>73</v>
      </c>
      <c r="B190" t="s">
        <v>23</v>
      </c>
      <c r="C190" t="s">
        <v>128</v>
      </c>
      <c r="D190" t="s">
        <v>123</v>
      </c>
      <c r="E190">
        <f>E186+E187+E188+E189</f>
        <v>2439</v>
      </c>
      <c r="F190" s="2">
        <f>E190/H190</f>
        <v>0.4905470635559131</v>
      </c>
      <c r="G190" t="s">
        <v>124</v>
      </c>
      <c r="H190">
        <v>4972</v>
      </c>
    </row>
    <row r="191" spans="1:8">
      <c r="A191" t="s">
        <v>73</v>
      </c>
      <c r="B191" t="s">
        <v>23</v>
      </c>
      <c r="C191" t="s">
        <v>129</v>
      </c>
      <c r="D191" t="s">
        <v>123</v>
      </c>
      <c r="E191">
        <f>E187+E188+E189</f>
        <v>1652</v>
      </c>
      <c r="F191" s="2">
        <f>E191/H191</f>
        <v>0.33226065969428803</v>
      </c>
      <c r="G191" t="s">
        <v>124</v>
      </c>
      <c r="H191">
        <v>4972</v>
      </c>
    </row>
    <row r="192" spans="1:8">
      <c r="A192" t="s">
        <v>73</v>
      </c>
      <c r="B192" t="s">
        <v>23</v>
      </c>
      <c r="C192" t="s">
        <v>130</v>
      </c>
      <c r="D192" t="s">
        <v>123</v>
      </c>
      <c r="E192">
        <f>E188+E189</f>
        <v>773</v>
      </c>
      <c r="F192" s="2">
        <f>E192/H192</f>
        <v>0.15547063555913113</v>
      </c>
      <c r="G192" t="s">
        <v>124</v>
      </c>
      <c r="H192">
        <v>4972</v>
      </c>
    </row>
    <row r="193" spans="1:8">
      <c r="A193" t="s">
        <v>73</v>
      </c>
      <c r="B193" t="s">
        <v>23</v>
      </c>
      <c r="C193" t="s">
        <v>124</v>
      </c>
      <c r="D193" t="s">
        <v>123</v>
      </c>
      <c r="E193">
        <v>4972</v>
      </c>
      <c r="F193" s="2">
        <v>1</v>
      </c>
      <c r="G193" t="s">
        <v>124</v>
      </c>
      <c r="H193">
        <v>4972</v>
      </c>
    </row>
    <row r="194" spans="1:8">
      <c r="A194" t="s">
        <v>74</v>
      </c>
      <c r="B194" t="s">
        <v>24</v>
      </c>
      <c r="C194" t="s">
        <v>122</v>
      </c>
      <c r="D194" t="s">
        <v>123</v>
      </c>
      <c r="E194">
        <v>865</v>
      </c>
      <c r="F194" s="2">
        <v>0.1524766437511017</v>
      </c>
      <c r="G194" t="s">
        <v>124</v>
      </c>
      <c r="H194">
        <v>5673</v>
      </c>
    </row>
    <row r="195" spans="1:8">
      <c r="A195" t="s">
        <v>74</v>
      </c>
      <c r="B195" t="s">
        <v>24</v>
      </c>
      <c r="C195" t="s">
        <v>125</v>
      </c>
      <c r="D195" t="s">
        <v>123</v>
      </c>
      <c r="E195">
        <v>639</v>
      </c>
      <c r="F195" s="2">
        <v>0.11263881544156532</v>
      </c>
      <c r="G195" t="s">
        <v>124</v>
      </c>
      <c r="H195">
        <v>5673</v>
      </c>
    </row>
    <row r="196" spans="1:8">
      <c r="A196" t="s">
        <v>74</v>
      </c>
      <c r="B196" t="s">
        <v>24</v>
      </c>
      <c r="C196" t="s">
        <v>126</v>
      </c>
      <c r="D196" t="s">
        <v>123</v>
      </c>
      <c r="E196">
        <v>338</v>
      </c>
      <c r="F196" s="2">
        <v>0.059580468887713733</v>
      </c>
      <c r="G196" t="s">
        <v>124</v>
      </c>
      <c r="H196">
        <v>5673</v>
      </c>
    </row>
    <row r="197" spans="1:8">
      <c r="A197" t="s">
        <v>74</v>
      </c>
      <c r="B197" t="s">
        <v>24</v>
      </c>
      <c r="C197" t="s">
        <v>127</v>
      </c>
      <c r="D197" t="s">
        <v>123</v>
      </c>
      <c r="E197">
        <v>109</v>
      </c>
      <c r="F197" s="2">
        <v>0.019213819848404725</v>
      </c>
      <c r="G197" t="s">
        <v>124</v>
      </c>
      <c r="H197">
        <v>5673</v>
      </c>
    </row>
    <row r="198" spans="1:8">
      <c r="A198" t="s">
        <v>74</v>
      </c>
      <c r="B198" t="s">
        <v>24</v>
      </c>
      <c r="C198" t="s">
        <v>128</v>
      </c>
      <c r="D198" t="s">
        <v>123</v>
      </c>
      <c r="E198">
        <f>E194+E195+E196+E197</f>
        <v>1951</v>
      </c>
      <c r="F198" s="2">
        <f>E198/H198</f>
        <v>0.34390974792878548</v>
      </c>
      <c r="G198" t="s">
        <v>124</v>
      </c>
      <c r="H198">
        <v>5673</v>
      </c>
    </row>
    <row r="199" spans="1:8">
      <c r="A199" t="s">
        <v>74</v>
      </c>
      <c r="B199" t="s">
        <v>24</v>
      </c>
      <c r="C199" t="s">
        <v>129</v>
      </c>
      <c r="D199" t="s">
        <v>123</v>
      </c>
      <c r="E199">
        <f>E195+E196+E197</f>
        <v>1086</v>
      </c>
      <c r="F199" s="2">
        <f>E199/H199</f>
        <v>0.19143310417768378</v>
      </c>
      <c r="G199" t="s">
        <v>124</v>
      </c>
      <c r="H199">
        <v>5673</v>
      </c>
    </row>
    <row r="200" spans="1:8">
      <c r="A200" t="s">
        <v>74</v>
      </c>
      <c r="B200" t="s">
        <v>24</v>
      </c>
      <c r="C200" t="s">
        <v>130</v>
      </c>
      <c r="D200" t="s">
        <v>123</v>
      </c>
      <c r="E200">
        <f>E196+E197</f>
        <v>447</v>
      </c>
      <c r="F200" s="2">
        <f>E200/H200</f>
        <v>0.078794288736118462</v>
      </c>
      <c r="G200" t="s">
        <v>124</v>
      </c>
      <c r="H200">
        <v>5673</v>
      </c>
    </row>
    <row r="201" spans="1:8">
      <c r="A201" t="s">
        <v>74</v>
      </c>
      <c r="B201" t="s">
        <v>24</v>
      </c>
      <c r="C201" t="s">
        <v>124</v>
      </c>
      <c r="D201" t="s">
        <v>123</v>
      </c>
      <c r="E201">
        <v>5673</v>
      </c>
      <c r="F201" s="2">
        <v>1</v>
      </c>
      <c r="G201" t="s">
        <v>124</v>
      </c>
      <c r="H201">
        <v>5673</v>
      </c>
    </row>
    <row r="202" spans="1:8">
      <c r="A202" t="s">
        <v>75</v>
      </c>
      <c r="B202" t="s">
        <v>25</v>
      </c>
      <c r="C202" t="s">
        <v>122</v>
      </c>
      <c r="D202" t="s">
        <v>123</v>
      </c>
      <c r="E202">
        <v>875</v>
      </c>
      <c r="F202" s="2">
        <v>0.17545618608381794</v>
      </c>
      <c r="G202" t="s">
        <v>124</v>
      </c>
      <c r="H202">
        <v>4987</v>
      </c>
    </row>
    <row r="203" spans="1:8">
      <c r="A203" t="s">
        <v>75</v>
      </c>
      <c r="B203" t="s">
        <v>25</v>
      </c>
      <c r="C203" t="s">
        <v>125</v>
      </c>
      <c r="D203" t="s">
        <v>123</v>
      </c>
      <c r="E203">
        <v>826</v>
      </c>
      <c r="F203" s="2">
        <v>0.16563063966312414</v>
      </c>
      <c r="G203" t="s">
        <v>124</v>
      </c>
      <c r="H203">
        <v>4987</v>
      </c>
    </row>
    <row r="204" spans="1:8">
      <c r="A204" t="s">
        <v>75</v>
      </c>
      <c r="B204" t="s">
        <v>25</v>
      </c>
      <c r="C204" t="s">
        <v>126</v>
      </c>
      <c r="D204" t="s">
        <v>123</v>
      </c>
      <c r="E204">
        <v>483</v>
      </c>
      <c r="F204" s="2">
        <v>0.0968518147182675</v>
      </c>
      <c r="G204" t="s">
        <v>124</v>
      </c>
      <c r="H204">
        <v>4987</v>
      </c>
    </row>
    <row r="205" spans="1:8">
      <c r="A205" t="s">
        <v>75</v>
      </c>
      <c r="B205" t="s">
        <v>25</v>
      </c>
      <c r="C205" t="s">
        <v>127</v>
      </c>
      <c r="D205" t="s">
        <v>123</v>
      </c>
      <c r="E205">
        <v>165</v>
      </c>
      <c r="F205" s="2">
        <v>0.033086023661519949</v>
      </c>
      <c r="G205" t="s">
        <v>124</v>
      </c>
      <c r="H205">
        <v>4987</v>
      </c>
    </row>
    <row r="206" spans="1:8">
      <c r="A206" t="s">
        <v>75</v>
      </c>
      <c r="B206" t="s">
        <v>25</v>
      </c>
      <c r="C206" t="s">
        <v>128</v>
      </c>
      <c r="D206" t="s">
        <v>123</v>
      </c>
      <c r="E206">
        <f>E202+E203+E204+E205</f>
        <v>2349</v>
      </c>
      <c r="F206" s="2">
        <f>E206/H206</f>
        <v>0.4710246641267295</v>
      </c>
      <c r="G206" t="s">
        <v>124</v>
      </c>
      <c r="H206">
        <v>4987</v>
      </c>
    </row>
    <row r="207" spans="1:8">
      <c r="A207" t="s">
        <v>75</v>
      </c>
      <c r="B207" t="s">
        <v>25</v>
      </c>
      <c r="C207" t="s">
        <v>129</v>
      </c>
      <c r="D207" t="s">
        <v>123</v>
      </c>
      <c r="E207">
        <f>E203+E204+E205</f>
        <v>1474</v>
      </c>
      <c r="F207" s="2">
        <f>E207/H207</f>
        <v>0.29556847804291159</v>
      </c>
      <c r="G207" t="s">
        <v>124</v>
      </c>
      <c r="H207">
        <v>4987</v>
      </c>
    </row>
    <row r="208" spans="1:8">
      <c r="A208" t="s">
        <v>75</v>
      </c>
      <c r="B208" t="s">
        <v>25</v>
      </c>
      <c r="C208" t="s">
        <v>130</v>
      </c>
      <c r="D208" t="s">
        <v>123</v>
      </c>
      <c r="E208">
        <f>E204+E205</f>
        <v>648</v>
      </c>
      <c r="F208" s="2">
        <f>E208/H208</f>
        <v>0.12993783837978745</v>
      </c>
      <c r="G208" t="s">
        <v>124</v>
      </c>
      <c r="H208">
        <v>4987</v>
      </c>
    </row>
    <row r="209" spans="1:8">
      <c r="A209" t="s">
        <v>75</v>
      </c>
      <c r="B209" t="s">
        <v>25</v>
      </c>
      <c r="C209" t="s">
        <v>124</v>
      </c>
      <c r="D209" t="s">
        <v>123</v>
      </c>
      <c r="E209">
        <v>4987</v>
      </c>
      <c r="F209" s="2">
        <v>1</v>
      </c>
      <c r="G209" t="s">
        <v>124</v>
      </c>
      <c r="H209">
        <v>4987</v>
      </c>
    </row>
    <row r="210" spans="1:8">
      <c r="A210" t="s">
        <v>76</v>
      </c>
      <c r="B210" t="s">
        <v>26</v>
      </c>
      <c r="C210" t="s">
        <v>122</v>
      </c>
      <c r="D210" t="s">
        <v>123</v>
      </c>
      <c r="E210">
        <v>781</v>
      </c>
      <c r="F210" s="2">
        <v>0.14845086485459039</v>
      </c>
      <c r="G210" t="s">
        <v>124</v>
      </c>
      <c r="H210">
        <v>5261</v>
      </c>
    </row>
    <row r="211" spans="1:8">
      <c r="A211" t="s">
        <v>76</v>
      </c>
      <c r="B211" t="s">
        <v>26</v>
      </c>
      <c r="C211" t="s">
        <v>125</v>
      </c>
      <c r="D211" t="s">
        <v>123</v>
      </c>
      <c r="E211">
        <v>789</v>
      </c>
      <c r="F211" s="2">
        <v>0.14997148831020718</v>
      </c>
      <c r="G211" t="s">
        <v>124</v>
      </c>
      <c r="H211">
        <v>5261</v>
      </c>
    </row>
    <row r="212" spans="1:8">
      <c r="A212" t="s">
        <v>76</v>
      </c>
      <c r="B212" t="s">
        <v>26</v>
      </c>
      <c r="C212" t="s">
        <v>126</v>
      </c>
      <c r="D212" t="s">
        <v>123</v>
      </c>
      <c r="E212">
        <v>498</v>
      </c>
      <c r="F212" s="2">
        <v>0.094658810112145983</v>
      </c>
      <c r="G212" t="s">
        <v>124</v>
      </c>
      <c r="H212">
        <v>5261</v>
      </c>
    </row>
    <row r="213" spans="1:8">
      <c r="A213" t="s">
        <v>76</v>
      </c>
      <c r="B213" t="s">
        <v>26</v>
      </c>
      <c r="C213" t="s">
        <v>127</v>
      </c>
      <c r="D213" t="s">
        <v>123</v>
      </c>
      <c r="E213">
        <v>243</v>
      </c>
      <c r="F213" s="2">
        <v>0.04618893746436039</v>
      </c>
      <c r="G213" t="s">
        <v>124</v>
      </c>
      <c r="H213">
        <v>5261</v>
      </c>
    </row>
    <row r="214" spans="1:8">
      <c r="A214" t="s">
        <v>76</v>
      </c>
      <c r="B214" t="s">
        <v>26</v>
      </c>
      <c r="C214" t="s">
        <v>128</v>
      </c>
      <c r="D214" t="s">
        <v>123</v>
      </c>
      <c r="E214">
        <f>E210+E211+E212+E213</f>
        <v>2311</v>
      </c>
      <c r="F214" s="2">
        <f>E214/H214</f>
        <v>0.43927010074130396</v>
      </c>
      <c r="G214" t="s">
        <v>124</v>
      </c>
      <c r="H214">
        <v>5261</v>
      </c>
    </row>
    <row r="215" spans="1:8">
      <c r="A215" t="s">
        <v>76</v>
      </c>
      <c r="B215" t="s">
        <v>26</v>
      </c>
      <c r="C215" t="s">
        <v>129</v>
      </c>
      <c r="D215" t="s">
        <v>123</v>
      </c>
      <c r="E215">
        <f>E211+E212+E213</f>
        <v>1530</v>
      </c>
      <c r="F215" s="2">
        <f>E215/H215</f>
        <v>0.29081923588671355</v>
      </c>
      <c r="G215" t="s">
        <v>124</v>
      </c>
      <c r="H215">
        <v>5261</v>
      </c>
    </row>
    <row r="216" spans="1:8">
      <c r="A216" t="s">
        <v>76</v>
      </c>
      <c r="B216" t="s">
        <v>26</v>
      </c>
      <c r="C216" t="s">
        <v>130</v>
      </c>
      <c r="D216" t="s">
        <v>123</v>
      </c>
      <c r="E216">
        <f>E212+E213</f>
        <v>741</v>
      </c>
      <c r="F216" s="2">
        <f>E216/H216</f>
        <v>0.14084774757650637</v>
      </c>
      <c r="G216" t="s">
        <v>124</v>
      </c>
      <c r="H216">
        <v>5261</v>
      </c>
    </row>
    <row r="217" spans="1:8">
      <c r="A217" t="s">
        <v>76</v>
      </c>
      <c r="B217" t="s">
        <v>26</v>
      </c>
      <c r="C217" t="s">
        <v>124</v>
      </c>
      <c r="D217" t="s">
        <v>123</v>
      </c>
      <c r="E217">
        <v>5261</v>
      </c>
      <c r="F217" s="2">
        <v>1</v>
      </c>
      <c r="G217" t="s">
        <v>124</v>
      </c>
      <c r="H217">
        <v>5261</v>
      </c>
    </row>
    <row r="218" spans="1:8">
      <c r="A218" t="s">
        <v>77</v>
      </c>
      <c r="B218" t="s">
        <v>27</v>
      </c>
      <c r="C218" t="s">
        <v>122</v>
      </c>
      <c r="D218" t="s">
        <v>123</v>
      </c>
      <c r="E218">
        <v>733</v>
      </c>
      <c r="F218" s="2">
        <v>0.13690698543145313</v>
      </c>
      <c r="G218" t="s">
        <v>124</v>
      </c>
      <c r="H218">
        <v>5354</v>
      </c>
    </row>
    <row r="219" spans="1:8">
      <c r="A219" t="s">
        <v>77</v>
      </c>
      <c r="B219" t="s">
        <v>27</v>
      </c>
      <c r="C219" t="s">
        <v>125</v>
      </c>
      <c r="D219" t="s">
        <v>123</v>
      </c>
      <c r="E219">
        <v>733</v>
      </c>
      <c r="F219" s="2">
        <v>0.13690698543145313</v>
      </c>
      <c r="G219" t="s">
        <v>124</v>
      </c>
      <c r="H219">
        <v>5354</v>
      </c>
    </row>
    <row r="220" spans="1:8">
      <c r="A220" t="s">
        <v>77</v>
      </c>
      <c r="B220" t="s">
        <v>27</v>
      </c>
      <c r="C220" t="s">
        <v>126</v>
      </c>
      <c r="D220" t="s">
        <v>123</v>
      </c>
      <c r="E220">
        <v>417</v>
      </c>
      <c r="F220" s="2">
        <v>0.077885692939858045</v>
      </c>
      <c r="G220" t="s">
        <v>124</v>
      </c>
      <c r="H220">
        <v>5354</v>
      </c>
    </row>
    <row r="221" spans="1:8">
      <c r="A221" t="s">
        <v>77</v>
      </c>
      <c r="B221" t="s">
        <v>27</v>
      </c>
      <c r="C221" t="s">
        <v>127</v>
      </c>
      <c r="D221" t="s">
        <v>123</v>
      </c>
      <c r="E221">
        <v>239</v>
      </c>
      <c r="F221" s="2">
        <v>0.044639521852820323</v>
      </c>
      <c r="G221" t="s">
        <v>124</v>
      </c>
      <c r="H221">
        <v>5354</v>
      </c>
    </row>
    <row r="222" spans="1:8">
      <c r="A222" t="s">
        <v>77</v>
      </c>
      <c r="B222" t="s">
        <v>27</v>
      </c>
      <c r="C222" t="s">
        <v>128</v>
      </c>
      <c r="D222" t="s">
        <v>123</v>
      </c>
      <c r="E222">
        <f>E218+E219+E220+E221</f>
        <v>2122</v>
      </c>
      <c r="F222" s="2">
        <f>E222/H222</f>
        <v>0.39633918565558462</v>
      </c>
      <c r="G222" t="s">
        <v>124</v>
      </c>
      <c r="H222">
        <v>5354</v>
      </c>
    </row>
    <row r="223" spans="1:8">
      <c r="A223" t="s">
        <v>77</v>
      </c>
      <c r="B223" t="s">
        <v>27</v>
      </c>
      <c r="C223" t="s">
        <v>129</v>
      </c>
      <c r="D223" t="s">
        <v>123</v>
      </c>
      <c r="E223">
        <f>E219+E220+E221</f>
        <v>1389</v>
      </c>
      <c r="F223" s="2">
        <f>E223/H223</f>
        <v>0.25943220022413149</v>
      </c>
      <c r="G223" t="s">
        <v>124</v>
      </c>
      <c r="H223">
        <v>5354</v>
      </c>
    </row>
    <row r="224" spans="1:8">
      <c r="A224" t="s">
        <v>77</v>
      </c>
      <c r="B224" t="s">
        <v>27</v>
      </c>
      <c r="C224" t="s">
        <v>130</v>
      </c>
      <c r="D224" t="s">
        <v>123</v>
      </c>
      <c r="E224">
        <f>E220+E221</f>
        <v>656</v>
      </c>
      <c r="F224" s="2">
        <f>E224/H224</f>
        <v>0.12252521479267837</v>
      </c>
      <c r="G224" t="s">
        <v>124</v>
      </c>
      <c r="H224">
        <v>5354</v>
      </c>
    </row>
    <row r="225" spans="1:8">
      <c r="A225" t="s">
        <v>77</v>
      </c>
      <c r="B225" t="s">
        <v>27</v>
      </c>
      <c r="C225" t="s">
        <v>124</v>
      </c>
      <c r="D225" t="s">
        <v>123</v>
      </c>
      <c r="E225">
        <v>5354</v>
      </c>
      <c r="F225" s="2">
        <v>1</v>
      </c>
      <c r="G225" t="s">
        <v>124</v>
      </c>
      <c r="H225">
        <v>5354</v>
      </c>
    </row>
    <row r="226" spans="1:8">
      <c r="A226" t="s">
        <v>78</v>
      </c>
      <c r="B226" t="s">
        <v>28</v>
      </c>
      <c r="C226" t="s">
        <v>122</v>
      </c>
      <c r="D226" t="s">
        <v>123</v>
      </c>
      <c r="E226">
        <v>889</v>
      </c>
      <c r="F226" s="2">
        <v>0.16952707856598018</v>
      </c>
      <c r="G226" t="s">
        <v>124</v>
      </c>
      <c r="H226">
        <v>5244</v>
      </c>
    </row>
    <row r="227" spans="1:8">
      <c r="A227" t="s">
        <v>78</v>
      </c>
      <c r="B227" t="s">
        <v>28</v>
      </c>
      <c r="C227" t="s">
        <v>125</v>
      </c>
      <c r="D227" t="s">
        <v>123</v>
      </c>
      <c r="E227">
        <v>712</v>
      </c>
      <c r="F227" s="2">
        <v>0.13577421815408086</v>
      </c>
      <c r="G227" t="s">
        <v>124</v>
      </c>
      <c r="H227">
        <v>5244</v>
      </c>
    </row>
    <row r="228" spans="1:8">
      <c r="A228" t="s">
        <v>78</v>
      </c>
      <c r="B228" t="s">
        <v>28</v>
      </c>
      <c r="C228" t="s">
        <v>126</v>
      </c>
      <c r="D228" t="s">
        <v>123</v>
      </c>
      <c r="E228">
        <v>457</v>
      </c>
      <c r="F228" s="2">
        <v>0.087147215865751332</v>
      </c>
      <c r="G228" t="s">
        <v>124</v>
      </c>
      <c r="H228">
        <v>5244</v>
      </c>
    </row>
    <row r="229" spans="1:8">
      <c r="A229" t="s">
        <v>78</v>
      </c>
      <c r="B229" t="s">
        <v>28</v>
      </c>
      <c r="C229" t="s">
        <v>127</v>
      </c>
      <c r="D229" t="s">
        <v>123</v>
      </c>
      <c r="E229">
        <v>166</v>
      </c>
      <c r="F229" s="2">
        <v>0.031655225019069415</v>
      </c>
      <c r="G229" t="s">
        <v>124</v>
      </c>
      <c r="H229">
        <v>5244</v>
      </c>
    </row>
    <row r="230" spans="1:8">
      <c r="A230" t="s">
        <v>78</v>
      </c>
      <c r="B230" t="s">
        <v>28</v>
      </c>
      <c r="C230" t="s">
        <v>128</v>
      </c>
      <c r="D230" t="s">
        <v>123</v>
      </c>
      <c r="E230">
        <f>E226+E227+E228+E229</f>
        <v>2224</v>
      </c>
      <c r="F230" s="2">
        <f>E230/H230</f>
        <v>0.42410373760488179</v>
      </c>
      <c r="G230" t="s">
        <v>124</v>
      </c>
      <c r="H230">
        <v>5244</v>
      </c>
    </row>
    <row r="231" spans="1:8">
      <c r="A231" t="s">
        <v>78</v>
      </c>
      <c r="B231" t="s">
        <v>28</v>
      </c>
      <c r="C231" t="s">
        <v>129</v>
      </c>
      <c r="D231" t="s">
        <v>123</v>
      </c>
      <c r="E231">
        <f>E227+E228+E229</f>
        <v>1335</v>
      </c>
      <c r="F231" s="2">
        <f>E231/H231</f>
        <v>0.25457665903890159</v>
      </c>
      <c r="G231" t="s">
        <v>124</v>
      </c>
      <c r="H231">
        <v>5244</v>
      </c>
    </row>
    <row r="232" spans="1:8">
      <c r="A232" t="s">
        <v>78</v>
      </c>
      <c r="B232" t="s">
        <v>28</v>
      </c>
      <c r="C232" t="s">
        <v>130</v>
      </c>
      <c r="D232" t="s">
        <v>123</v>
      </c>
      <c r="E232">
        <f>E228+E229</f>
        <v>623</v>
      </c>
      <c r="F232" s="2">
        <f>E232/H232</f>
        <v>0.11880244088482075</v>
      </c>
      <c r="G232" t="s">
        <v>124</v>
      </c>
      <c r="H232">
        <v>5244</v>
      </c>
    </row>
    <row r="233" spans="1:8">
      <c r="A233" t="s">
        <v>78</v>
      </c>
      <c r="B233" t="s">
        <v>28</v>
      </c>
      <c r="C233" t="s">
        <v>124</v>
      </c>
      <c r="D233" t="s">
        <v>123</v>
      </c>
      <c r="E233">
        <v>5244</v>
      </c>
      <c r="F233" s="2">
        <v>1</v>
      </c>
      <c r="G233" t="s">
        <v>124</v>
      </c>
      <c r="H233">
        <v>5244</v>
      </c>
    </row>
    <row r="234" spans="1:8">
      <c r="A234" t="s">
        <v>79</v>
      </c>
      <c r="B234" t="s">
        <v>29</v>
      </c>
      <c r="C234" t="s">
        <v>122</v>
      </c>
      <c r="D234" t="s">
        <v>123</v>
      </c>
      <c r="E234">
        <v>1501</v>
      </c>
      <c r="F234" s="2">
        <v>0.1355182376309137</v>
      </c>
      <c r="G234" t="s">
        <v>124</v>
      </c>
      <c r="H234">
        <v>11076</v>
      </c>
    </row>
    <row r="235" spans="1:8">
      <c r="A235" t="s">
        <v>79</v>
      </c>
      <c r="B235" t="s">
        <v>29</v>
      </c>
      <c r="C235" t="s">
        <v>125</v>
      </c>
      <c r="D235" t="s">
        <v>123</v>
      </c>
      <c r="E235">
        <v>1138</v>
      </c>
      <c r="F235" s="2">
        <v>0.10274467316720838</v>
      </c>
      <c r="G235" t="s">
        <v>124</v>
      </c>
      <c r="H235">
        <v>11076</v>
      </c>
    </row>
    <row r="236" spans="1:8">
      <c r="A236" t="s">
        <v>79</v>
      </c>
      <c r="B236" t="s">
        <v>29</v>
      </c>
      <c r="C236" t="s">
        <v>126</v>
      </c>
      <c r="D236" t="s">
        <v>123</v>
      </c>
      <c r="E236">
        <v>713</v>
      </c>
      <c r="F236" s="2">
        <v>0.06437342000722282</v>
      </c>
      <c r="G236" t="s">
        <v>124</v>
      </c>
      <c r="H236">
        <v>11076</v>
      </c>
    </row>
    <row r="237" spans="1:8">
      <c r="A237" t="s">
        <v>79</v>
      </c>
      <c r="B237" t="s">
        <v>29</v>
      </c>
      <c r="C237" t="s">
        <v>127</v>
      </c>
      <c r="D237" t="s">
        <v>123</v>
      </c>
      <c r="E237">
        <v>277</v>
      </c>
      <c r="F237" s="2">
        <v>0.02500902853015529</v>
      </c>
      <c r="G237" t="s">
        <v>124</v>
      </c>
      <c r="H237">
        <v>11076</v>
      </c>
    </row>
    <row r="238" spans="1:8">
      <c r="A238" t="s">
        <v>79</v>
      </c>
      <c r="B238" t="s">
        <v>29</v>
      </c>
      <c r="C238" t="s">
        <v>128</v>
      </c>
      <c r="D238" t="s">
        <v>123</v>
      </c>
      <c r="E238">
        <f>E234+E235+E236+E237</f>
        <v>3629</v>
      </c>
      <c r="F238" s="2">
        <f>E238/H238</f>
        <v>0.32764535933550021</v>
      </c>
      <c r="G238" t="s">
        <v>124</v>
      </c>
      <c r="H238">
        <v>11076</v>
      </c>
    </row>
    <row r="239" spans="1:8">
      <c r="A239" t="s">
        <v>79</v>
      </c>
      <c r="B239" t="s">
        <v>29</v>
      </c>
      <c r="C239" t="s">
        <v>129</v>
      </c>
      <c r="D239" t="s">
        <v>123</v>
      </c>
      <c r="E239">
        <f>E235+E236+E237</f>
        <v>2128</v>
      </c>
      <c r="F239" s="2">
        <f>E239/H239</f>
        <v>0.19212712170458648</v>
      </c>
      <c r="G239" t="s">
        <v>124</v>
      </c>
      <c r="H239">
        <v>11076</v>
      </c>
    </row>
    <row r="240" spans="1:8">
      <c r="A240" t="s">
        <v>79</v>
      </c>
      <c r="B240" t="s">
        <v>29</v>
      </c>
      <c r="C240" t="s">
        <v>130</v>
      </c>
      <c r="D240" t="s">
        <v>123</v>
      </c>
      <c r="E240">
        <f>E236+E237</f>
        <v>990</v>
      </c>
      <c r="F240" s="2">
        <f>E240/H240</f>
        <v>0.089382448537378117</v>
      </c>
      <c r="G240" t="s">
        <v>124</v>
      </c>
      <c r="H240">
        <v>11076</v>
      </c>
    </row>
    <row r="241" spans="1:8">
      <c r="A241" t="s">
        <v>79</v>
      </c>
      <c r="B241" t="s">
        <v>29</v>
      </c>
      <c r="C241" t="s">
        <v>124</v>
      </c>
      <c r="D241" t="s">
        <v>123</v>
      </c>
      <c r="E241">
        <v>11076</v>
      </c>
      <c r="F241" s="2">
        <v>1</v>
      </c>
      <c r="G241" t="s">
        <v>124</v>
      </c>
      <c r="H241">
        <v>11076</v>
      </c>
    </row>
    <row r="242" spans="1:8">
      <c r="A242" t="s">
        <v>80</v>
      </c>
      <c r="B242" t="s">
        <v>30</v>
      </c>
      <c r="C242" t="s">
        <v>122</v>
      </c>
      <c r="D242" t="s">
        <v>123</v>
      </c>
      <c r="E242">
        <v>814</v>
      </c>
      <c r="F242" s="2">
        <v>0.1576297443841983</v>
      </c>
      <c r="G242" t="s">
        <v>124</v>
      </c>
      <c r="H242">
        <v>5164</v>
      </c>
    </row>
    <row r="243" spans="1:8">
      <c r="A243" t="s">
        <v>80</v>
      </c>
      <c r="B243" t="s">
        <v>30</v>
      </c>
      <c r="C243" t="s">
        <v>125</v>
      </c>
      <c r="D243" t="s">
        <v>123</v>
      </c>
      <c r="E243">
        <v>739</v>
      </c>
      <c r="F243" s="2">
        <v>0.14310611928737413</v>
      </c>
      <c r="G243" t="s">
        <v>124</v>
      </c>
      <c r="H243">
        <v>5164</v>
      </c>
    </row>
    <row r="244" spans="1:8">
      <c r="A244" t="s">
        <v>80</v>
      </c>
      <c r="B244" t="s">
        <v>30</v>
      </c>
      <c r="C244" t="s">
        <v>126</v>
      </c>
      <c r="D244" t="s">
        <v>123</v>
      </c>
      <c r="E244">
        <v>524</v>
      </c>
      <c r="F244" s="2">
        <v>0.10147172734314484</v>
      </c>
      <c r="G244" t="s">
        <v>124</v>
      </c>
      <c r="H244">
        <v>5164</v>
      </c>
    </row>
    <row r="245" spans="1:8">
      <c r="A245" t="s">
        <v>80</v>
      </c>
      <c r="B245" t="s">
        <v>30</v>
      </c>
      <c r="C245" t="s">
        <v>127</v>
      </c>
      <c r="D245" t="s">
        <v>123</v>
      </c>
      <c r="E245">
        <v>164</v>
      </c>
      <c r="F245" s="2">
        <v>0.031758326878388844</v>
      </c>
      <c r="G245" t="s">
        <v>124</v>
      </c>
      <c r="H245">
        <v>5164</v>
      </c>
    </row>
    <row r="246" spans="1:8">
      <c r="A246" t="s">
        <v>80</v>
      </c>
      <c r="B246" t="s">
        <v>30</v>
      </c>
      <c r="C246" t="s">
        <v>128</v>
      </c>
      <c r="D246" t="s">
        <v>123</v>
      </c>
      <c r="E246">
        <f>E242+E243+E244+E245</f>
        <v>2241</v>
      </c>
      <c r="F246" s="2">
        <f>E246/H246</f>
        <v>0.43396591789310612</v>
      </c>
      <c r="G246" t="s">
        <v>124</v>
      </c>
      <c r="H246">
        <v>5164</v>
      </c>
    </row>
    <row r="247" spans="1:8">
      <c r="A247" t="s">
        <v>80</v>
      </c>
      <c r="B247" t="s">
        <v>30</v>
      </c>
      <c r="C247" t="s">
        <v>129</v>
      </c>
      <c r="D247" t="s">
        <v>123</v>
      </c>
      <c r="E247">
        <f>E243+E244+E245</f>
        <v>1427</v>
      </c>
      <c r="F247" s="2">
        <f>E247/H247</f>
        <v>0.27633617350890782</v>
      </c>
      <c r="G247" t="s">
        <v>124</v>
      </c>
      <c r="H247">
        <v>5164</v>
      </c>
    </row>
    <row r="248" spans="1:8">
      <c r="A248" t="s">
        <v>80</v>
      </c>
      <c r="B248" t="s">
        <v>30</v>
      </c>
      <c r="C248" t="s">
        <v>130</v>
      </c>
      <c r="D248" t="s">
        <v>123</v>
      </c>
      <c r="E248">
        <f>E244+E245</f>
        <v>688</v>
      </c>
      <c r="F248" s="2">
        <f>E248/H248</f>
        <v>0.13323005422153369</v>
      </c>
      <c r="G248" t="s">
        <v>124</v>
      </c>
      <c r="H248">
        <v>5164</v>
      </c>
    </row>
    <row r="249" spans="1:8">
      <c r="A249" t="s">
        <v>80</v>
      </c>
      <c r="B249" t="s">
        <v>30</v>
      </c>
      <c r="C249" t="s">
        <v>124</v>
      </c>
      <c r="D249" t="s">
        <v>123</v>
      </c>
      <c r="E249">
        <v>5164</v>
      </c>
      <c r="F249" s="2">
        <v>1</v>
      </c>
      <c r="G249" t="s">
        <v>124</v>
      </c>
      <c r="H249">
        <v>5164</v>
      </c>
    </row>
    <row r="250" spans="1:8">
      <c r="A250" t="s">
        <v>81</v>
      </c>
      <c r="B250" t="s">
        <v>31</v>
      </c>
      <c r="C250" t="s">
        <v>122</v>
      </c>
      <c r="D250" t="s">
        <v>123</v>
      </c>
      <c r="E250">
        <v>1350</v>
      </c>
      <c r="F250" s="2">
        <v>0.14483424525265529</v>
      </c>
      <c r="G250" t="s">
        <v>124</v>
      </c>
      <c r="H250">
        <v>9321</v>
      </c>
    </row>
    <row r="251" spans="1:8">
      <c r="A251" t="s">
        <v>81</v>
      </c>
      <c r="B251" t="s">
        <v>31</v>
      </c>
      <c r="C251" t="s">
        <v>125</v>
      </c>
      <c r="D251" t="s">
        <v>123</v>
      </c>
      <c r="E251">
        <v>1309</v>
      </c>
      <c r="F251" s="2">
        <v>0.14043557558201911</v>
      </c>
      <c r="G251" t="s">
        <v>124</v>
      </c>
      <c r="H251">
        <v>9321</v>
      </c>
    </row>
    <row r="252" spans="1:8">
      <c r="A252" t="s">
        <v>81</v>
      </c>
      <c r="B252" t="s">
        <v>31</v>
      </c>
      <c r="C252" t="s">
        <v>126</v>
      </c>
      <c r="D252" t="s">
        <v>123</v>
      </c>
      <c r="E252">
        <v>914</v>
      </c>
      <c r="F252" s="2">
        <v>0.09805814826735329</v>
      </c>
      <c r="G252" t="s">
        <v>124</v>
      </c>
      <c r="H252">
        <v>9321</v>
      </c>
    </row>
    <row r="253" spans="1:8">
      <c r="A253" t="s">
        <v>81</v>
      </c>
      <c r="B253" t="s">
        <v>31</v>
      </c>
      <c r="C253" t="s">
        <v>127</v>
      </c>
      <c r="D253" t="s">
        <v>123</v>
      </c>
      <c r="E253">
        <v>349</v>
      </c>
      <c r="F253" s="2">
        <v>0.037442334513464223</v>
      </c>
      <c r="G253" t="s">
        <v>124</v>
      </c>
      <c r="H253">
        <v>9321</v>
      </c>
    </row>
    <row r="254" spans="1:8">
      <c r="A254" t="s">
        <v>81</v>
      </c>
      <c r="B254" t="s">
        <v>31</v>
      </c>
      <c r="C254" t="s">
        <v>128</v>
      </c>
      <c r="D254" t="s">
        <v>123</v>
      </c>
      <c r="E254">
        <f>E250+E251+E252+E253</f>
        <v>3922</v>
      </c>
      <c r="F254" s="2">
        <f>E254/H254</f>
        <v>0.42077030361549189</v>
      </c>
      <c r="G254" t="s">
        <v>124</v>
      </c>
      <c r="H254">
        <v>9321</v>
      </c>
    </row>
    <row r="255" spans="1:8">
      <c r="A255" t="s">
        <v>81</v>
      </c>
      <c r="B255" t="s">
        <v>31</v>
      </c>
      <c r="C255" t="s">
        <v>129</v>
      </c>
      <c r="D255" t="s">
        <v>123</v>
      </c>
      <c r="E255">
        <f>E251+E252+E253</f>
        <v>2572</v>
      </c>
      <c r="F255" s="2">
        <f>E255/H255</f>
        <v>0.27593605836283658</v>
      </c>
      <c r="G255" t="s">
        <v>124</v>
      </c>
      <c r="H255">
        <v>9321</v>
      </c>
    </row>
    <row r="256" spans="1:8">
      <c r="A256" t="s">
        <v>81</v>
      </c>
      <c r="B256" t="s">
        <v>31</v>
      </c>
      <c r="C256" t="s">
        <v>130</v>
      </c>
      <c r="D256" t="s">
        <v>123</v>
      </c>
      <c r="E256">
        <f>E252+E253</f>
        <v>1263</v>
      </c>
      <c r="F256" s="2">
        <f>E256/H256</f>
        <v>0.1355004827808175</v>
      </c>
      <c r="G256" t="s">
        <v>124</v>
      </c>
      <c r="H256">
        <v>9321</v>
      </c>
    </row>
    <row r="257" spans="1:8">
      <c r="A257" t="s">
        <v>81</v>
      </c>
      <c r="B257" t="s">
        <v>31</v>
      </c>
      <c r="C257" t="s">
        <v>124</v>
      </c>
      <c r="D257" t="s">
        <v>123</v>
      </c>
      <c r="E257">
        <v>9321</v>
      </c>
      <c r="F257" s="2">
        <v>1</v>
      </c>
      <c r="G257" t="s">
        <v>124</v>
      </c>
      <c r="H257">
        <v>9321</v>
      </c>
    </row>
    <row r="258" spans="1:8">
      <c r="A258" t="s">
        <v>82</v>
      </c>
      <c r="B258" t="s">
        <v>32</v>
      </c>
      <c r="C258" t="s">
        <v>122</v>
      </c>
      <c r="D258" t="s">
        <v>123</v>
      </c>
      <c r="E258">
        <v>770</v>
      </c>
      <c r="F258" s="2">
        <v>0.15521064301552107</v>
      </c>
      <c r="G258" t="s">
        <v>124</v>
      </c>
      <c r="H258">
        <v>4961</v>
      </c>
    </row>
    <row r="259" spans="1:8">
      <c r="A259" t="s">
        <v>82</v>
      </c>
      <c r="B259" t="s">
        <v>32</v>
      </c>
      <c r="C259" t="s">
        <v>125</v>
      </c>
      <c r="D259" t="s">
        <v>123</v>
      </c>
      <c r="E259">
        <v>706</v>
      </c>
      <c r="F259" s="2">
        <v>0.14231001814150374</v>
      </c>
      <c r="G259" t="s">
        <v>124</v>
      </c>
      <c r="H259">
        <v>4961</v>
      </c>
    </row>
    <row r="260" spans="1:8">
      <c r="A260" t="s">
        <v>82</v>
      </c>
      <c r="B260" t="s">
        <v>32</v>
      </c>
      <c r="C260" t="s">
        <v>126</v>
      </c>
      <c r="D260" t="s">
        <v>123</v>
      </c>
      <c r="E260">
        <v>497</v>
      </c>
      <c r="F260" s="2">
        <v>0.10018141503729087</v>
      </c>
      <c r="G260" t="s">
        <v>124</v>
      </c>
      <c r="H260">
        <v>4961</v>
      </c>
    </row>
    <row r="261" spans="1:8">
      <c r="A261" t="s">
        <v>82</v>
      </c>
      <c r="B261" t="s">
        <v>32</v>
      </c>
      <c r="C261" t="s">
        <v>127</v>
      </c>
      <c r="D261" t="s">
        <v>123</v>
      </c>
      <c r="E261">
        <v>202</v>
      </c>
      <c r="F261" s="2">
        <v>0.040717597258617212</v>
      </c>
      <c r="G261" t="s">
        <v>124</v>
      </c>
      <c r="H261">
        <v>4961</v>
      </c>
    </row>
    <row r="262" spans="1:8">
      <c r="A262" t="s">
        <v>82</v>
      </c>
      <c r="B262" t="s">
        <v>32</v>
      </c>
      <c r="C262" t="s">
        <v>128</v>
      </c>
      <c r="D262" t="s">
        <v>123</v>
      </c>
      <c r="E262">
        <f>E258+E259+E260+E261</f>
        <v>2175</v>
      </c>
      <c r="F262" s="2">
        <f>E262/H262</f>
        <v>0.43841967345293287</v>
      </c>
      <c r="G262" t="s">
        <v>124</v>
      </c>
      <c r="H262">
        <v>4961</v>
      </c>
    </row>
    <row r="263" spans="1:8">
      <c r="A263" t="s">
        <v>82</v>
      </c>
      <c r="B263" t="s">
        <v>32</v>
      </c>
      <c r="C263" t="s">
        <v>129</v>
      </c>
      <c r="D263" t="s">
        <v>123</v>
      </c>
      <c r="E263">
        <f>E259+E260+E261</f>
        <v>1405</v>
      </c>
      <c r="F263" s="2">
        <f>E263/H263</f>
        <v>0.2832090304374118</v>
      </c>
      <c r="G263" t="s">
        <v>124</v>
      </c>
      <c r="H263">
        <v>4961</v>
      </c>
    </row>
    <row r="264" spans="1:8">
      <c r="A264" t="s">
        <v>82</v>
      </c>
      <c r="B264" t="s">
        <v>32</v>
      </c>
      <c r="C264" t="s">
        <v>130</v>
      </c>
      <c r="D264" t="s">
        <v>123</v>
      </c>
      <c r="E264">
        <f>E260+E261</f>
        <v>699</v>
      </c>
      <c r="F264" s="2">
        <f>E264/H264</f>
        <v>0.14089901229590809</v>
      </c>
      <c r="G264" t="s">
        <v>124</v>
      </c>
      <c r="H264">
        <v>4961</v>
      </c>
    </row>
    <row r="265" spans="1:8">
      <c r="A265" t="s">
        <v>82</v>
      </c>
      <c r="B265" t="s">
        <v>32</v>
      </c>
      <c r="C265" t="s">
        <v>124</v>
      </c>
      <c r="D265" t="s">
        <v>123</v>
      </c>
      <c r="E265">
        <v>4961</v>
      </c>
      <c r="F265" s="2">
        <v>1</v>
      </c>
      <c r="G265" t="s">
        <v>124</v>
      </c>
      <c r="H265">
        <v>4961</v>
      </c>
    </row>
    <row r="266" spans="1:8">
      <c r="A266" t="s">
        <v>83</v>
      </c>
      <c r="B266" t="s">
        <v>33</v>
      </c>
      <c r="C266" t="s">
        <v>122</v>
      </c>
      <c r="D266" t="s">
        <v>123</v>
      </c>
      <c r="E266">
        <v>1207</v>
      </c>
      <c r="F266" s="2">
        <v>0.11863573815608414</v>
      </c>
      <c r="G266" t="s">
        <v>124</v>
      </c>
      <c r="H266">
        <v>10174</v>
      </c>
    </row>
    <row r="267" spans="1:8">
      <c r="A267" t="s">
        <v>83</v>
      </c>
      <c r="B267" t="s">
        <v>33</v>
      </c>
      <c r="C267" t="s">
        <v>125</v>
      </c>
      <c r="D267" t="s">
        <v>123</v>
      </c>
      <c r="E267">
        <v>1028</v>
      </c>
      <c r="F267" s="2">
        <v>0.10104187143699626</v>
      </c>
      <c r="G267" t="s">
        <v>124</v>
      </c>
      <c r="H267">
        <v>10174</v>
      </c>
    </row>
    <row r="268" spans="1:8">
      <c r="A268" t="s">
        <v>83</v>
      </c>
      <c r="B268" t="s">
        <v>33</v>
      </c>
      <c r="C268" t="s">
        <v>126</v>
      </c>
      <c r="D268" t="s">
        <v>123</v>
      </c>
      <c r="E268">
        <v>727</v>
      </c>
      <c r="F268" s="2">
        <v>0.071456654216630625</v>
      </c>
      <c r="G268" t="s">
        <v>124</v>
      </c>
      <c r="H268">
        <v>10174</v>
      </c>
    </row>
    <row r="269" spans="1:8">
      <c r="A269" t="s">
        <v>83</v>
      </c>
      <c r="B269" t="s">
        <v>33</v>
      </c>
      <c r="C269" t="s">
        <v>127</v>
      </c>
      <c r="D269" t="s">
        <v>123</v>
      </c>
      <c r="E269">
        <v>394</v>
      </c>
      <c r="F269" s="2">
        <v>0.038726164733634758</v>
      </c>
      <c r="G269" t="s">
        <v>124</v>
      </c>
      <c r="H269">
        <v>10174</v>
      </c>
    </row>
    <row r="270" spans="1:8">
      <c r="A270" t="s">
        <v>83</v>
      </c>
      <c r="B270" t="s">
        <v>33</v>
      </c>
      <c r="C270" t="s">
        <v>128</v>
      </c>
      <c r="D270" t="s">
        <v>123</v>
      </c>
      <c r="E270">
        <f>E266+E267+E268+E269</f>
        <v>3356</v>
      </c>
      <c r="F270" s="2">
        <f>E270/H270</f>
        <v>0.3298604285433458</v>
      </c>
      <c r="G270" t="s">
        <v>124</v>
      </c>
      <c r="H270">
        <v>10174</v>
      </c>
    </row>
    <row r="271" spans="1:8">
      <c r="A271" t="s">
        <v>83</v>
      </c>
      <c r="B271" t="s">
        <v>33</v>
      </c>
      <c r="C271" t="s">
        <v>129</v>
      </c>
      <c r="D271" t="s">
        <v>123</v>
      </c>
      <c r="E271">
        <f>E267+E268+E269</f>
        <v>2149</v>
      </c>
      <c r="F271" s="2">
        <f>E271/H271</f>
        <v>0.21122469038726166</v>
      </c>
      <c r="G271" t="s">
        <v>124</v>
      </c>
      <c r="H271">
        <v>10174</v>
      </c>
    </row>
    <row r="272" spans="1:8">
      <c r="A272" t="s">
        <v>83</v>
      </c>
      <c r="B272" t="s">
        <v>33</v>
      </c>
      <c r="C272" t="s">
        <v>130</v>
      </c>
      <c r="D272" t="s">
        <v>123</v>
      </c>
      <c r="E272">
        <f>E268+E269</f>
        <v>1121</v>
      </c>
      <c r="F272" s="2">
        <f>E272/H272</f>
        <v>0.11018281895026538</v>
      </c>
      <c r="G272" t="s">
        <v>124</v>
      </c>
      <c r="H272">
        <v>10174</v>
      </c>
    </row>
    <row r="273" spans="1:8">
      <c r="A273" t="s">
        <v>83</v>
      </c>
      <c r="B273" t="s">
        <v>33</v>
      </c>
      <c r="C273" t="s">
        <v>124</v>
      </c>
      <c r="D273" t="s">
        <v>123</v>
      </c>
      <c r="E273">
        <v>10174</v>
      </c>
      <c r="F273" s="2">
        <v>1</v>
      </c>
      <c r="G273" t="s">
        <v>124</v>
      </c>
      <c r="H273">
        <v>10174</v>
      </c>
    </row>
    <row r="274" spans="1:8">
      <c r="A274" t="s">
        <v>84</v>
      </c>
      <c r="B274" t="s">
        <v>34</v>
      </c>
      <c r="C274" t="s">
        <v>122</v>
      </c>
      <c r="D274" t="s">
        <v>123</v>
      </c>
      <c r="E274">
        <v>2255</v>
      </c>
      <c r="F274" s="2">
        <v>0.14969463621879978</v>
      </c>
      <c r="G274" t="s">
        <v>124</v>
      </c>
      <c r="H274">
        <v>15064</v>
      </c>
    </row>
    <row r="275" spans="1:8">
      <c r="A275" t="s">
        <v>84</v>
      </c>
      <c r="B275" t="s">
        <v>34</v>
      </c>
      <c r="C275" t="s">
        <v>125</v>
      </c>
      <c r="D275" t="s">
        <v>123</v>
      </c>
      <c r="E275">
        <v>2106</v>
      </c>
      <c r="F275" s="2">
        <v>0.13980350504514072</v>
      </c>
      <c r="G275" t="s">
        <v>124</v>
      </c>
      <c r="H275">
        <v>15064</v>
      </c>
    </row>
    <row r="276" spans="1:8">
      <c r="A276" t="s">
        <v>84</v>
      </c>
      <c r="B276" t="s">
        <v>34</v>
      </c>
      <c r="C276" t="s">
        <v>126</v>
      </c>
      <c r="D276" t="s">
        <v>123</v>
      </c>
      <c r="E276">
        <v>1324</v>
      </c>
      <c r="F276" s="2">
        <v>0.087891662241104618</v>
      </c>
      <c r="G276" t="s">
        <v>124</v>
      </c>
      <c r="H276">
        <v>15064</v>
      </c>
    </row>
    <row r="277" spans="1:8">
      <c r="A277" t="s">
        <v>84</v>
      </c>
      <c r="B277" t="s">
        <v>34</v>
      </c>
      <c r="C277" t="s">
        <v>127</v>
      </c>
      <c r="D277" t="s">
        <v>123</v>
      </c>
      <c r="E277">
        <v>481</v>
      </c>
      <c r="F277" s="2">
        <v>0.031930430164630909</v>
      </c>
      <c r="G277" t="s">
        <v>124</v>
      </c>
      <c r="H277">
        <v>15064</v>
      </c>
    </row>
    <row r="278" spans="1:8">
      <c r="A278" t="s">
        <v>84</v>
      </c>
      <c r="B278" t="s">
        <v>34</v>
      </c>
      <c r="C278" t="s">
        <v>128</v>
      </c>
      <c r="D278" t="s">
        <v>123</v>
      </c>
      <c r="E278">
        <f>E274+E275+E276+E277</f>
        <v>6166</v>
      </c>
      <c r="F278" s="2">
        <f>E278/H278</f>
        <v>0.40932023366967607</v>
      </c>
      <c r="G278" t="s">
        <v>124</v>
      </c>
      <c r="H278">
        <v>15064</v>
      </c>
    </row>
    <row r="279" spans="1:8">
      <c r="A279" t="s">
        <v>84</v>
      </c>
      <c r="B279" t="s">
        <v>34</v>
      </c>
      <c r="C279" t="s">
        <v>129</v>
      </c>
      <c r="D279" t="s">
        <v>123</v>
      </c>
      <c r="E279">
        <f>E275+E276+E277</f>
        <v>3911</v>
      </c>
      <c r="F279" s="2">
        <f>E279/H279</f>
        <v>0.25962559745087627</v>
      </c>
      <c r="G279" t="s">
        <v>124</v>
      </c>
      <c r="H279">
        <v>15064</v>
      </c>
    </row>
    <row r="280" spans="1:8">
      <c r="A280" t="s">
        <v>84</v>
      </c>
      <c r="B280" t="s">
        <v>34</v>
      </c>
      <c r="C280" t="s">
        <v>130</v>
      </c>
      <c r="D280" t="s">
        <v>123</v>
      </c>
      <c r="E280">
        <f>E276+E277</f>
        <v>1805</v>
      </c>
      <c r="F280" s="2">
        <f>E280/H280</f>
        <v>0.11982209240573553</v>
      </c>
      <c r="G280" t="s">
        <v>124</v>
      </c>
      <c r="H280">
        <v>15064</v>
      </c>
    </row>
    <row r="281" spans="1:8">
      <c r="A281" t="s">
        <v>84</v>
      </c>
      <c r="B281" t="s">
        <v>34</v>
      </c>
      <c r="C281" t="s">
        <v>124</v>
      </c>
      <c r="D281" t="s">
        <v>123</v>
      </c>
      <c r="E281">
        <v>15064</v>
      </c>
      <c r="F281" s="2">
        <v>1</v>
      </c>
      <c r="G281" t="s">
        <v>124</v>
      </c>
      <c r="H281">
        <v>15064</v>
      </c>
    </row>
    <row r="282" spans="1:8">
      <c r="A282" t="s">
        <v>85</v>
      </c>
      <c r="B282" t="s">
        <v>35</v>
      </c>
      <c r="C282" t="s">
        <v>122</v>
      </c>
      <c r="D282" t="s">
        <v>123</v>
      </c>
      <c r="E282">
        <v>572</v>
      </c>
      <c r="F282" s="2">
        <v>0.10360441948922297</v>
      </c>
      <c r="G282" t="s">
        <v>124</v>
      </c>
      <c r="H282">
        <v>5521</v>
      </c>
    </row>
    <row r="283" spans="1:8">
      <c r="A283" t="s">
        <v>85</v>
      </c>
      <c r="B283" t="s">
        <v>35</v>
      </c>
      <c r="C283" t="s">
        <v>125</v>
      </c>
      <c r="D283" t="s">
        <v>123</v>
      </c>
      <c r="E283">
        <v>360</v>
      </c>
      <c r="F283" s="2">
        <v>0.065205578699510963</v>
      </c>
      <c r="G283" t="s">
        <v>124</v>
      </c>
      <c r="H283">
        <v>5521</v>
      </c>
    </row>
    <row r="284" spans="1:8">
      <c r="A284" t="s">
        <v>85</v>
      </c>
      <c r="B284" t="s">
        <v>35</v>
      </c>
      <c r="C284" t="s">
        <v>126</v>
      </c>
      <c r="D284" t="s">
        <v>123</v>
      </c>
      <c r="E284">
        <v>205</v>
      </c>
      <c r="F284" s="2">
        <v>0.037130954537221518</v>
      </c>
      <c r="G284" t="s">
        <v>124</v>
      </c>
      <c r="H284">
        <v>5521</v>
      </c>
    </row>
    <row r="285" spans="1:8">
      <c r="A285" t="s">
        <v>85</v>
      </c>
      <c r="B285" t="s">
        <v>35</v>
      </c>
      <c r="C285" t="s">
        <v>127</v>
      </c>
      <c r="D285" t="s">
        <v>123</v>
      </c>
      <c r="E285">
        <v>61</v>
      </c>
      <c r="F285" s="2">
        <v>0.011048723057417135</v>
      </c>
      <c r="G285" t="s">
        <v>124</v>
      </c>
      <c r="H285">
        <v>5521</v>
      </c>
    </row>
    <row r="286" spans="1:8">
      <c r="A286" t="s">
        <v>85</v>
      </c>
      <c r="B286" t="s">
        <v>35</v>
      </c>
      <c r="C286" t="s">
        <v>128</v>
      </c>
      <c r="D286" t="s">
        <v>123</v>
      </c>
      <c r="E286">
        <f>E282+E283+E284+E285</f>
        <v>1198</v>
      </c>
      <c r="F286" s="2">
        <f>E286/H286</f>
        <v>0.21698967578337258</v>
      </c>
      <c r="G286" t="s">
        <v>124</v>
      </c>
      <c r="H286">
        <v>5521</v>
      </c>
    </row>
    <row r="287" spans="1:8">
      <c r="A287" t="s">
        <v>85</v>
      </c>
      <c r="B287" t="s">
        <v>35</v>
      </c>
      <c r="C287" t="s">
        <v>129</v>
      </c>
      <c r="D287" t="s">
        <v>123</v>
      </c>
      <c r="E287">
        <f>E283+E284+E285</f>
        <v>626</v>
      </c>
      <c r="F287" s="2">
        <f>E287/H287</f>
        <v>0.11338525629414961</v>
      </c>
      <c r="G287" t="s">
        <v>124</v>
      </c>
      <c r="H287">
        <v>5521</v>
      </c>
    </row>
    <row r="288" spans="1:8">
      <c r="A288" t="s">
        <v>85</v>
      </c>
      <c r="B288" t="s">
        <v>35</v>
      </c>
      <c r="C288" t="s">
        <v>130</v>
      </c>
      <c r="D288" t="s">
        <v>123</v>
      </c>
      <c r="E288">
        <f>E284+E285</f>
        <v>266</v>
      </c>
      <c r="F288" s="2">
        <f>E288/H288</f>
        <v>0.048179677594638655</v>
      </c>
      <c r="G288" t="s">
        <v>124</v>
      </c>
      <c r="H288">
        <v>5521</v>
      </c>
    </row>
    <row r="289" spans="1:8">
      <c r="A289" t="s">
        <v>85</v>
      </c>
      <c r="B289" t="s">
        <v>35</v>
      </c>
      <c r="C289" t="s">
        <v>124</v>
      </c>
      <c r="D289" t="s">
        <v>123</v>
      </c>
      <c r="E289">
        <v>5521</v>
      </c>
      <c r="F289" s="2">
        <v>1</v>
      </c>
      <c r="G289" t="s">
        <v>124</v>
      </c>
      <c r="H289">
        <v>5521</v>
      </c>
    </row>
    <row r="290" spans="1:8">
      <c r="A290" t="s">
        <v>86</v>
      </c>
      <c r="B290" t="s">
        <v>36</v>
      </c>
      <c r="C290" t="s">
        <v>122</v>
      </c>
      <c r="D290" t="s">
        <v>123</v>
      </c>
      <c r="E290">
        <v>655</v>
      </c>
      <c r="F290" s="2">
        <v>0.15155020823692736</v>
      </c>
      <c r="G290" t="s">
        <v>124</v>
      </c>
      <c r="H290">
        <v>4322</v>
      </c>
    </row>
    <row r="291" spans="1:8">
      <c r="A291" t="s">
        <v>86</v>
      </c>
      <c r="B291" t="s">
        <v>36</v>
      </c>
      <c r="C291" t="s">
        <v>125</v>
      </c>
      <c r="D291" t="s">
        <v>123</v>
      </c>
      <c r="E291">
        <v>491</v>
      </c>
      <c r="F291" s="2">
        <v>0.11360481258676539</v>
      </c>
      <c r="G291" t="s">
        <v>124</v>
      </c>
      <c r="H291">
        <v>4322</v>
      </c>
    </row>
    <row r="292" spans="1:8">
      <c r="A292" t="s">
        <v>86</v>
      </c>
      <c r="B292" t="s">
        <v>36</v>
      </c>
      <c r="C292" t="s">
        <v>126</v>
      </c>
      <c r="D292" t="s">
        <v>123</v>
      </c>
      <c r="E292">
        <v>309</v>
      </c>
      <c r="F292" s="2">
        <v>0.071494678389634428</v>
      </c>
      <c r="G292" t="s">
        <v>124</v>
      </c>
      <c r="H292">
        <v>4322</v>
      </c>
    </row>
    <row r="293" spans="1:8">
      <c r="A293" t="s">
        <v>86</v>
      </c>
      <c r="B293" t="s">
        <v>36</v>
      </c>
      <c r="C293" t="s">
        <v>127</v>
      </c>
      <c r="D293" t="s">
        <v>123</v>
      </c>
      <c r="E293">
        <v>111</v>
      </c>
      <c r="F293" s="2">
        <v>0.025682554372975473</v>
      </c>
      <c r="G293" t="s">
        <v>124</v>
      </c>
      <c r="H293">
        <v>4322</v>
      </c>
    </row>
    <row r="294" spans="1:8">
      <c r="A294" t="s">
        <v>86</v>
      </c>
      <c r="B294" t="s">
        <v>36</v>
      </c>
      <c r="C294" t="s">
        <v>128</v>
      </c>
      <c r="D294" t="s">
        <v>123</v>
      </c>
      <c r="E294">
        <f>E290+E291+E292+E293</f>
        <v>1566</v>
      </c>
      <c r="F294" s="2">
        <f>E294/H294</f>
        <v>0.36233225358630261</v>
      </c>
      <c r="G294" t="s">
        <v>124</v>
      </c>
      <c r="H294">
        <v>4322</v>
      </c>
    </row>
    <row r="295" spans="1:8">
      <c r="A295" t="s">
        <v>86</v>
      </c>
      <c r="B295" t="s">
        <v>36</v>
      </c>
      <c r="C295" t="s">
        <v>129</v>
      </c>
      <c r="D295" t="s">
        <v>123</v>
      </c>
      <c r="E295">
        <f>E291+E292+E293</f>
        <v>911</v>
      </c>
      <c r="F295" s="2">
        <f>E295/H295</f>
        <v>0.21078204534937528</v>
      </c>
      <c r="G295" t="s">
        <v>124</v>
      </c>
      <c r="H295">
        <v>4322</v>
      </c>
    </row>
    <row r="296" spans="1:8">
      <c r="A296" t="s">
        <v>86</v>
      </c>
      <c r="B296" t="s">
        <v>36</v>
      </c>
      <c r="C296" t="s">
        <v>130</v>
      </c>
      <c r="D296" t="s">
        <v>123</v>
      </c>
      <c r="E296">
        <f>E292+E293</f>
        <v>420</v>
      </c>
      <c r="F296" s="2">
        <f>E296/H296</f>
        <v>0.097177232762609908</v>
      </c>
      <c r="G296" t="s">
        <v>124</v>
      </c>
      <c r="H296">
        <v>4322</v>
      </c>
    </row>
    <row r="297" spans="1:8">
      <c r="A297" t="s">
        <v>86</v>
      </c>
      <c r="B297" t="s">
        <v>36</v>
      </c>
      <c r="C297" t="s">
        <v>124</v>
      </c>
      <c r="D297" t="s">
        <v>123</v>
      </c>
      <c r="E297">
        <v>4322</v>
      </c>
      <c r="F297" s="2">
        <v>1</v>
      </c>
      <c r="G297" t="s">
        <v>124</v>
      </c>
      <c r="H297">
        <v>4322</v>
      </c>
    </row>
    <row r="298" spans="1:8">
      <c r="A298" t="s">
        <v>87</v>
      </c>
      <c r="B298" t="s">
        <v>37</v>
      </c>
      <c r="C298" t="s">
        <v>122</v>
      </c>
      <c r="D298" t="s">
        <v>123</v>
      </c>
      <c r="E298">
        <v>834</v>
      </c>
      <c r="F298" s="2">
        <v>0.15493219394389746</v>
      </c>
      <c r="G298" t="s">
        <v>124</v>
      </c>
      <c r="H298">
        <v>5383</v>
      </c>
    </row>
    <row r="299" spans="1:8">
      <c r="A299" t="s">
        <v>87</v>
      </c>
      <c r="B299" t="s">
        <v>37</v>
      </c>
      <c r="C299" t="s">
        <v>125</v>
      </c>
      <c r="D299" t="s">
        <v>123</v>
      </c>
      <c r="E299">
        <v>574</v>
      </c>
      <c r="F299" s="2">
        <v>0.10663198959687907</v>
      </c>
      <c r="G299" t="s">
        <v>124</v>
      </c>
      <c r="H299">
        <v>5383</v>
      </c>
    </row>
    <row r="300" spans="1:8">
      <c r="A300" t="s">
        <v>87</v>
      </c>
      <c r="B300" t="s">
        <v>37</v>
      </c>
      <c r="C300" t="s">
        <v>126</v>
      </c>
      <c r="D300" t="s">
        <v>123</v>
      </c>
      <c r="E300">
        <v>401</v>
      </c>
      <c r="F300" s="2">
        <v>0.0744937767044399</v>
      </c>
      <c r="G300" t="s">
        <v>124</v>
      </c>
      <c r="H300">
        <v>5383</v>
      </c>
    </row>
    <row r="301" spans="1:8">
      <c r="A301" t="s">
        <v>87</v>
      </c>
      <c r="B301" t="s">
        <v>37</v>
      </c>
      <c r="C301" t="s">
        <v>127</v>
      </c>
      <c r="D301" t="s">
        <v>123</v>
      </c>
      <c r="E301">
        <v>199</v>
      </c>
      <c r="F301" s="2">
        <v>0.036968233327141</v>
      </c>
      <c r="G301" t="s">
        <v>124</v>
      </c>
      <c r="H301">
        <v>5383</v>
      </c>
    </row>
    <row r="302" spans="1:8">
      <c r="A302" t="s">
        <v>87</v>
      </c>
      <c r="B302" t="s">
        <v>37</v>
      </c>
      <c r="C302" t="s">
        <v>128</v>
      </c>
      <c r="D302" t="s">
        <v>123</v>
      </c>
      <c r="E302">
        <f>E298+E299+E300+E301</f>
        <v>2008</v>
      </c>
      <c r="F302" s="2">
        <f>E302/H302</f>
        <v>0.37302619357235745</v>
      </c>
      <c r="G302" t="s">
        <v>124</v>
      </c>
      <c r="H302">
        <v>5383</v>
      </c>
    </row>
    <row r="303" spans="1:8">
      <c r="A303" t="s">
        <v>87</v>
      </c>
      <c r="B303" t="s">
        <v>37</v>
      </c>
      <c r="C303" t="s">
        <v>129</v>
      </c>
      <c r="D303" t="s">
        <v>123</v>
      </c>
      <c r="E303">
        <f>E299+E300+E301</f>
        <v>1174</v>
      </c>
      <c r="F303" s="2">
        <f>E303/H303</f>
        <v>0.21809399962845996</v>
      </c>
      <c r="G303" t="s">
        <v>124</v>
      </c>
      <c r="H303">
        <v>5383</v>
      </c>
    </row>
    <row r="304" spans="1:8">
      <c r="A304" t="s">
        <v>87</v>
      </c>
      <c r="B304" t="s">
        <v>37</v>
      </c>
      <c r="C304" t="s">
        <v>130</v>
      </c>
      <c r="D304" t="s">
        <v>123</v>
      </c>
      <c r="E304">
        <f>E300+E301</f>
        <v>600</v>
      </c>
      <c r="F304" s="2">
        <f>E304/H304</f>
        <v>0.1114620100315809</v>
      </c>
      <c r="G304" t="s">
        <v>124</v>
      </c>
      <c r="H304">
        <v>5383</v>
      </c>
    </row>
    <row r="305" spans="1:8">
      <c r="A305" t="s">
        <v>87</v>
      </c>
      <c r="B305" t="s">
        <v>37</v>
      </c>
      <c r="C305" t="s">
        <v>124</v>
      </c>
      <c r="D305" t="s">
        <v>123</v>
      </c>
      <c r="E305">
        <v>5383</v>
      </c>
      <c r="F305" s="2">
        <v>1</v>
      </c>
      <c r="G305" t="s">
        <v>124</v>
      </c>
      <c r="H305">
        <v>5383</v>
      </c>
    </row>
    <row r="306" spans="1:8">
      <c r="A306" t="s">
        <v>88</v>
      </c>
      <c r="B306" t="s">
        <v>38</v>
      </c>
      <c r="C306" t="s">
        <v>122</v>
      </c>
      <c r="D306" t="s">
        <v>123</v>
      </c>
      <c r="E306">
        <v>847</v>
      </c>
      <c r="F306" s="2">
        <v>0.16373477672530445</v>
      </c>
      <c r="G306" t="s">
        <v>124</v>
      </c>
      <c r="H306">
        <v>5173</v>
      </c>
    </row>
    <row r="307" spans="1:8">
      <c r="A307" t="s">
        <v>88</v>
      </c>
      <c r="B307" t="s">
        <v>38</v>
      </c>
      <c r="C307" t="s">
        <v>125</v>
      </c>
      <c r="D307" t="s">
        <v>123</v>
      </c>
      <c r="E307">
        <v>773</v>
      </c>
      <c r="F307" s="2">
        <v>0.14942973129711967</v>
      </c>
      <c r="G307" t="s">
        <v>124</v>
      </c>
      <c r="H307">
        <v>5173</v>
      </c>
    </row>
    <row r="308" spans="1:8">
      <c r="A308" t="s">
        <v>88</v>
      </c>
      <c r="B308" t="s">
        <v>38</v>
      </c>
      <c r="C308" t="s">
        <v>126</v>
      </c>
      <c r="D308" t="s">
        <v>123</v>
      </c>
      <c r="E308">
        <v>575</v>
      </c>
      <c r="F308" s="2">
        <v>0.11115406920549005</v>
      </c>
      <c r="G308" t="s">
        <v>124</v>
      </c>
      <c r="H308">
        <v>5173</v>
      </c>
    </row>
    <row r="309" spans="1:8">
      <c r="A309" t="s">
        <v>88</v>
      </c>
      <c r="B309" t="s">
        <v>38</v>
      </c>
      <c r="C309" t="s">
        <v>127</v>
      </c>
      <c r="D309" t="s">
        <v>123</v>
      </c>
      <c r="E309">
        <v>231</v>
      </c>
      <c r="F309" s="2">
        <v>0.044654939106901215</v>
      </c>
      <c r="G309" t="s">
        <v>124</v>
      </c>
      <c r="H309">
        <v>5173</v>
      </c>
    </row>
    <row r="310" spans="1:8">
      <c r="A310" t="s">
        <v>88</v>
      </c>
      <c r="B310" t="s">
        <v>38</v>
      </c>
      <c r="C310" t="s">
        <v>128</v>
      </c>
      <c r="D310" t="s">
        <v>123</v>
      </c>
      <c r="E310">
        <f>E306+E307+E308+E309</f>
        <v>2426</v>
      </c>
      <c r="F310" s="2">
        <f>E310/H310</f>
        <v>0.46897351633481538</v>
      </c>
      <c r="G310" t="s">
        <v>124</v>
      </c>
      <c r="H310">
        <v>5173</v>
      </c>
    </row>
    <row r="311" spans="1:8">
      <c r="A311" t="s">
        <v>88</v>
      </c>
      <c r="B311" t="s">
        <v>38</v>
      </c>
      <c r="C311" t="s">
        <v>129</v>
      </c>
      <c r="D311" t="s">
        <v>123</v>
      </c>
      <c r="E311">
        <f>E307+E308+E309</f>
        <v>1579</v>
      </c>
      <c r="F311" s="2">
        <f>E311/H311</f>
        <v>0.30523873960951092</v>
      </c>
      <c r="G311" t="s">
        <v>124</v>
      </c>
      <c r="H311">
        <v>5173</v>
      </c>
    </row>
    <row r="312" spans="1:8">
      <c r="A312" t="s">
        <v>88</v>
      </c>
      <c r="B312" t="s">
        <v>38</v>
      </c>
      <c r="C312" t="s">
        <v>130</v>
      </c>
      <c r="D312" t="s">
        <v>123</v>
      </c>
      <c r="E312">
        <f>E308+E309</f>
        <v>806</v>
      </c>
      <c r="F312" s="2">
        <f>E312/H312</f>
        <v>0.15580900831239125</v>
      </c>
      <c r="G312" t="s">
        <v>124</v>
      </c>
      <c r="H312">
        <v>5173</v>
      </c>
    </row>
    <row r="313" spans="1:8">
      <c r="A313" t="s">
        <v>88</v>
      </c>
      <c r="B313" t="s">
        <v>38</v>
      </c>
      <c r="C313" t="s">
        <v>124</v>
      </c>
      <c r="D313" t="s">
        <v>123</v>
      </c>
      <c r="E313">
        <v>5173</v>
      </c>
      <c r="F313" s="2">
        <v>1</v>
      </c>
      <c r="G313" t="s">
        <v>124</v>
      </c>
      <c r="H313">
        <v>5173</v>
      </c>
    </row>
    <row r="314" spans="1:8">
      <c r="A314" t="s">
        <v>89</v>
      </c>
      <c r="B314" t="s">
        <v>39</v>
      </c>
      <c r="C314" t="s">
        <v>122</v>
      </c>
      <c r="D314" t="s">
        <v>123</v>
      </c>
      <c r="E314">
        <v>687</v>
      </c>
      <c r="F314" s="2">
        <v>0.12767143653595986</v>
      </c>
      <c r="G314" t="s">
        <v>124</v>
      </c>
      <c r="H314">
        <v>5381</v>
      </c>
    </row>
    <row r="315" spans="1:8">
      <c r="A315" t="s">
        <v>89</v>
      </c>
      <c r="B315" t="s">
        <v>39</v>
      </c>
      <c r="C315" t="s">
        <v>125</v>
      </c>
      <c r="D315" t="s">
        <v>123</v>
      </c>
      <c r="E315">
        <v>497</v>
      </c>
      <c r="F315" s="2">
        <v>0.09236201449544694</v>
      </c>
      <c r="G315" t="s">
        <v>124</v>
      </c>
      <c r="H315">
        <v>5381</v>
      </c>
    </row>
    <row r="316" spans="1:8">
      <c r="A316" t="s">
        <v>89</v>
      </c>
      <c r="B316" t="s">
        <v>39</v>
      </c>
      <c r="C316" t="s">
        <v>126</v>
      </c>
      <c r="D316" t="s">
        <v>123</v>
      </c>
      <c r="E316">
        <v>321</v>
      </c>
      <c r="F316" s="2">
        <v>0.059654339342129714</v>
      </c>
      <c r="G316" t="s">
        <v>124</v>
      </c>
      <c r="H316">
        <v>5381</v>
      </c>
    </row>
    <row r="317" spans="1:8">
      <c r="A317" t="s">
        <v>89</v>
      </c>
      <c r="B317" t="s">
        <v>39</v>
      </c>
      <c r="C317" t="s">
        <v>127</v>
      </c>
      <c r="D317" t="s">
        <v>123</v>
      </c>
      <c r="E317">
        <v>110</v>
      </c>
      <c r="F317" s="2">
        <v>0.020442296970823268</v>
      </c>
      <c r="G317" t="s">
        <v>124</v>
      </c>
      <c r="H317">
        <v>5381</v>
      </c>
    </row>
    <row r="318" spans="1:8">
      <c r="A318" t="s">
        <v>89</v>
      </c>
      <c r="B318" t="s">
        <v>39</v>
      </c>
      <c r="C318" t="s">
        <v>128</v>
      </c>
      <c r="D318" t="s">
        <v>123</v>
      </c>
      <c r="E318">
        <f>E314+E315+E316+E317</f>
        <v>1615</v>
      </c>
      <c r="F318" s="2">
        <f>E318/H318</f>
        <v>0.30013008734435981</v>
      </c>
      <c r="G318" t="s">
        <v>124</v>
      </c>
      <c r="H318">
        <v>5381</v>
      </c>
    </row>
    <row r="319" spans="1:8">
      <c r="A319" t="s">
        <v>89</v>
      </c>
      <c r="B319" t="s">
        <v>39</v>
      </c>
      <c r="C319" t="s">
        <v>129</v>
      </c>
      <c r="D319" t="s">
        <v>123</v>
      </c>
      <c r="E319">
        <f>E315+E316+E317</f>
        <v>928</v>
      </c>
      <c r="F319" s="2">
        <f>E319/H319</f>
        <v>0.17245865080839992</v>
      </c>
      <c r="G319" t="s">
        <v>124</v>
      </c>
      <c r="H319">
        <v>5381</v>
      </c>
    </row>
    <row r="320" spans="1:8">
      <c r="A320" t="s">
        <v>89</v>
      </c>
      <c r="B320" t="s">
        <v>39</v>
      </c>
      <c r="C320" t="s">
        <v>130</v>
      </c>
      <c r="D320" t="s">
        <v>123</v>
      </c>
      <c r="E320">
        <f>E316+E317</f>
        <v>431</v>
      </c>
      <c r="F320" s="2">
        <f>E320/H320</f>
        <v>0.080096636312952982</v>
      </c>
      <c r="G320" t="s">
        <v>124</v>
      </c>
      <c r="H320">
        <v>5381</v>
      </c>
    </row>
    <row r="321" spans="1:8">
      <c r="A321" t="s">
        <v>89</v>
      </c>
      <c r="B321" t="s">
        <v>39</v>
      </c>
      <c r="C321" t="s">
        <v>124</v>
      </c>
      <c r="D321" t="s">
        <v>123</v>
      </c>
      <c r="E321">
        <v>5381</v>
      </c>
      <c r="F321" s="2">
        <v>1</v>
      </c>
      <c r="G321" t="s">
        <v>124</v>
      </c>
      <c r="H321">
        <v>5381</v>
      </c>
    </row>
    <row r="322" spans="1:8">
      <c r="A322" t="s">
        <v>90</v>
      </c>
      <c r="B322" t="s">
        <v>40</v>
      </c>
      <c r="C322" t="s">
        <v>122</v>
      </c>
      <c r="D322" t="s">
        <v>123</v>
      </c>
      <c r="E322">
        <v>698</v>
      </c>
      <c r="F322" s="2">
        <v>0.16904819568902882</v>
      </c>
      <c r="G322" t="s">
        <v>124</v>
      </c>
      <c r="H322">
        <v>4129</v>
      </c>
    </row>
    <row r="323" spans="1:8">
      <c r="A323" t="s">
        <v>90</v>
      </c>
      <c r="B323" t="s">
        <v>40</v>
      </c>
      <c r="C323" t="s">
        <v>125</v>
      </c>
      <c r="D323" t="s">
        <v>123</v>
      </c>
      <c r="E323">
        <v>522</v>
      </c>
      <c r="F323" s="2">
        <v>0.12642286267861469</v>
      </c>
      <c r="G323" t="s">
        <v>124</v>
      </c>
      <c r="H323">
        <v>4129</v>
      </c>
    </row>
    <row r="324" spans="1:8">
      <c r="A324" t="s">
        <v>90</v>
      </c>
      <c r="B324" t="s">
        <v>40</v>
      </c>
      <c r="C324" t="s">
        <v>126</v>
      </c>
      <c r="D324" t="s">
        <v>123</v>
      </c>
      <c r="E324">
        <v>345</v>
      </c>
      <c r="F324" s="2">
        <v>0.0835553402760959</v>
      </c>
      <c r="G324" t="s">
        <v>124</v>
      </c>
      <c r="H324">
        <v>4129</v>
      </c>
    </row>
    <row r="325" spans="1:8">
      <c r="A325" t="s">
        <v>90</v>
      </c>
      <c r="B325" t="s">
        <v>40</v>
      </c>
      <c r="C325" t="s">
        <v>127</v>
      </c>
      <c r="D325" t="s">
        <v>123</v>
      </c>
      <c r="E325">
        <v>125</v>
      </c>
      <c r="F325" s="2">
        <v>0.030273674013078226</v>
      </c>
      <c r="G325" t="s">
        <v>124</v>
      </c>
      <c r="H325">
        <v>4129</v>
      </c>
    </row>
    <row r="326" spans="1:8">
      <c r="A326" t="s">
        <v>90</v>
      </c>
      <c r="B326" t="s">
        <v>40</v>
      </c>
      <c r="C326" t="s">
        <v>128</v>
      </c>
      <c r="D326" t="s">
        <v>123</v>
      </c>
      <c r="E326">
        <f>E322+E323+E324+E325</f>
        <v>1690</v>
      </c>
      <c r="F326" s="2">
        <f>E326/H326</f>
        <v>0.40930007265681762</v>
      </c>
      <c r="G326" t="s">
        <v>124</v>
      </c>
      <c r="H326">
        <v>4129</v>
      </c>
    </row>
    <row r="327" spans="1:8">
      <c r="A327" t="s">
        <v>90</v>
      </c>
      <c r="B327" t="s">
        <v>40</v>
      </c>
      <c r="C327" t="s">
        <v>129</v>
      </c>
      <c r="D327" t="s">
        <v>123</v>
      </c>
      <c r="E327">
        <f>E323+E324+E325</f>
        <v>992</v>
      </c>
      <c r="F327" s="2">
        <f>E327/H327</f>
        <v>0.24025187696778882</v>
      </c>
      <c r="G327" t="s">
        <v>124</v>
      </c>
      <c r="H327">
        <v>4129</v>
      </c>
    </row>
    <row r="328" spans="1:8">
      <c r="A328" t="s">
        <v>90</v>
      </c>
      <c r="B328" t="s">
        <v>40</v>
      </c>
      <c r="C328" t="s">
        <v>130</v>
      </c>
      <c r="D328" t="s">
        <v>123</v>
      </c>
      <c r="E328">
        <f>E324+E325</f>
        <v>470</v>
      </c>
      <c r="F328" s="2">
        <f>E328/H328</f>
        <v>0.11382901428917414</v>
      </c>
      <c r="G328" t="s">
        <v>124</v>
      </c>
      <c r="H328">
        <v>4129</v>
      </c>
    </row>
    <row r="329" spans="1:8">
      <c r="A329" t="s">
        <v>90</v>
      </c>
      <c r="B329" t="s">
        <v>40</v>
      </c>
      <c r="C329" t="s">
        <v>124</v>
      </c>
      <c r="D329" t="s">
        <v>123</v>
      </c>
      <c r="E329">
        <v>4129</v>
      </c>
      <c r="F329" s="2">
        <v>1</v>
      </c>
      <c r="G329" t="s">
        <v>124</v>
      </c>
      <c r="H329">
        <v>4129</v>
      </c>
    </row>
    <row r="330" spans="1:8">
      <c r="A330" t="s">
        <v>91</v>
      </c>
      <c r="B330" t="s">
        <v>41</v>
      </c>
      <c r="C330" t="s">
        <v>122</v>
      </c>
      <c r="D330" t="s">
        <v>123</v>
      </c>
      <c r="E330">
        <v>1977</v>
      </c>
      <c r="F330" s="2">
        <v>0.12830164189759233</v>
      </c>
      <c r="G330" t="s">
        <v>124</v>
      </c>
      <c r="H330">
        <v>15409</v>
      </c>
    </row>
    <row r="331" spans="1:8">
      <c r="A331" t="s">
        <v>91</v>
      </c>
      <c r="B331" t="s">
        <v>41</v>
      </c>
      <c r="C331" t="s">
        <v>125</v>
      </c>
      <c r="D331" t="s">
        <v>123</v>
      </c>
      <c r="E331">
        <v>1340</v>
      </c>
      <c r="F331" s="2">
        <v>0.0869621649685249</v>
      </c>
      <c r="G331" t="s">
        <v>124</v>
      </c>
      <c r="H331">
        <v>15409</v>
      </c>
    </row>
    <row r="332" spans="1:8">
      <c r="A332" t="s">
        <v>91</v>
      </c>
      <c r="B332" t="s">
        <v>41</v>
      </c>
      <c r="C332" t="s">
        <v>126</v>
      </c>
      <c r="D332" t="s">
        <v>123</v>
      </c>
      <c r="E332">
        <v>879</v>
      </c>
      <c r="F332" s="2">
        <v>0.057044584333830875</v>
      </c>
      <c r="G332" t="s">
        <v>124</v>
      </c>
      <c r="H332">
        <v>15409</v>
      </c>
    </row>
    <row r="333" spans="1:8">
      <c r="A333" t="s">
        <v>91</v>
      </c>
      <c r="B333" t="s">
        <v>41</v>
      </c>
      <c r="C333" t="s">
        <v>127</v>
      </c>
      <c r="D333" t="s">
        <v>123</v>
      </c>
      <c r="E333">
        <v>234</v>
      </c>
      <c r="F333" s="2">
        <v>0.015185930300473749</v>
      </c>
      <c r="G333" t="s">
        <v>124</v>
      </c>
      <c r="H333">
        <v>15409</v>
      </c>
    </row>
    <row r="334" spans="1:8">
      <c r="A334" t="s">
        <v>91</v>
      </c>
      <c r="B334" t="s">
        <v>41</v>
      </c>
      <c r="C334" t="s">
        <v>128</v>
      </c>
      <c r="D334" t="s">
        <v>123</v>
      </c>
      <c r="E334">
        <f>E330+E331+E332+E333</f>
        <v>4430</v>
      </c>
      <c r="F334" s="2">
        <f>E334/H334</f>
        <v>0.28749432150042181</v>
      </c>
      <c r="G334" t="s">
        <v>124</v>
      </c>
      <c r="H334">
        <v>15409</v>
      </c>
    </row>
    <row r="335" spans="1:8">
      <c r="A335" t="s">
        <v>91</v>
      </c>
      <c r="B335" t="s">
        <v>41</v>
      </c>
      <c r="C335" t="s">
        <v>129</v>
      </c>
      <c r="D335" t="s">
        <v>123</v>
      </c>
      <c r="E335">
        <f>E331+E332+E333</f>
        <v>2453</v>
      </c>
      <c r="F335" s="2">
        <f>E335/H335</f>
        <v>0.15919267960282951</v>
      </c>
      <c r="G335" t="s">
        <v>124</v>
      </c>
      <c r="H335">
        <v>15409</v>
      </c>
    </row>
    <row r="336" spans="1:8">
      <c r="A336" t="s">
        <v>91</v>
      </c>
      <c r="B336" t="s">
        <v>41</v>
      </c>
      <c r="C336" t="s">
        <v>130</v>
      </c>
      <c r="D336" t="s">
        <v>123</v>
      </c>
      <c r="E336">
        <f>E332+E333</f>
        <v>1113</v>
      </c>
      <c r="F336" s="2">
        <f>E336/H336</f>
        <v>0.072230514634304632</v>
      </c>
      <c r="G336" t="s">
        <v>124</v>
      </c>
      <c r="H336">
        <v>15409</v>
      </c>
    </row>
    <row r="337" spans="1:8">
      <c r="A337" t="s">
        <v>91</v>
      </c>
      <c r="B337" t="s">
        <v>41</v>
      </c>
      <c r="C337" t="s">
        <v>124</v>
      </c>
      <c r="D337" t="s">
        <v>123</v>
      </c>
      <c r="E337">
        <v>15409</v>
      </c>
      <c r="F337" s="2">
        <v>1</v>
      </c>
      <c r="G337" t="s">
        <v>124</v>
      </c>
      <c r="H337">
        <v>15409</v>
      </c>
    </row>
    <row r="338" spans="1:8">
      <c r="A338" t="s">
        <v>92</v>
      </c>
      <c r="B338" t="s">
        <v>42</v>
      </c>
      <c r="C338" t="s">
        <v>122</v>
      </c>
      <c r="D338" t="s">
        <v>123</v>
      </c>
      <c r="E338">
        <v>691</v>
      </c>
      <c r="F338" s="2">
        <v>0.14863411486341149</v>
      </c>
      <c r="G338" t="s">
        <v>124</v>
      </c>
      <c r="H338">
        <v>4649</v>
      </c>
    </row>
    <row r="339" spans="1:8">
      <c r="A339" t="s">
        <v>92</v>
      </c>
      <c r="B339" t="s">
        <v>42</v>
      </c>
      <c r="C339" t="s">
        <v>125</v>
      </c>
      <c r="D339" t="s">
        <v>123</v>
      </c>
      <c r="E339">
        <v>560</v>
      </c>
      <c r="F339" s="2">
        <v>0.1204560120456012</v>
      </c>
      <c r="G339" t="s">
        <v>124</v>
      </c>
      <c r="H339">
        <v>4649</v>
      </c>
    </row>
    <row r="340" spans="1:8">
      <c r="A340" t="s">
        <v>92</v>
      </c>
      <c r="B340" t="s">
        <v>42</v>
      </c>
      <c r="C340" t="s">
        <v>126</v>
      </c>
      <c r="D340" t="s">
        <v>123</v>
      </c>
      <c r="E340">
        <v>350</v>
      </c>
      <c r="F340" s="2">
        <v>0.075285007528500758</v>
      </c>
      <c r="G340" t="s">
        <v>124</v>
      </c>
      <c r="H340">
        <v>4649</v>
      </c>
    </row>
    <row r="341" spans="1:8">
      <c r="A341" t="s">
        <v>92</v>
      </c>
      <c r="B341" t="s">
        <v>42</v>
      </c>
      <c r="C341" t="s">
        <v>127</v>
      </c>
      <c r="D341" t="s">
        <v>123</v>
      </c>
      <c r="E341">
        <v>118</v>
      </c>
      <c r="F341" s="2">
        <v>0.025381802538180252</v>
      </c>
      <c r="G341" t="s">
        <v>124</v>
      </c>
      <c r="H341">
        <v>4649</v>
      </c>
    </row>
    <row r="342" spans="1:8">
      <c r="A342" t="s">
        <v>92</v>
      </c>
      <c r="B342" t="s">
        <v>42</v>
      </c>
      <c r="C342" t="s">
        <v>128</v>
      </c>
      <c r="D342" t="s">
        <v>123</v>
      </c>
      <c r="E342">
        <f>E338+E339+E340+E341</f>
        <v>1719</v>
      </c>
      <c r="F342" s="2">
        <f>E342/H342</f>
        <v>0.36975693697569367</v>
      </c>
      <c r="G342" t="s">
        <v>124</v>
      </c>
      <c r="H342">
        <v>4649</v>
      </c>
    </row>
    <row r="343" spans="1:8">
      <c r="A343" t="s">
        <v>92</v>
      </c>
      <c r="B343" t="s">
        <v>42</v>
      </c>
      <c r="C343" t="s">
        <v>129</v>
      </c>
      <c r="D343" t="s">
        <v>123</v>
      </c>
      <c r="E343">
        <f>E339+E340+E341</f>
        <v>1028</v>
      </c>
      <c r="F343" s="2">
        <f>E343/H343</f>
        <v>0.22112282211228221</v>
      </c>
      <c r="G343" t="s">
        <v>124</v>
      </c>
      <c r="H343">
        <v>4649</v>
      </c>
    </row>
    <row r="344" spans="1:8">
      <c r="A344" t="s">
        <v>92</v>
      </c>
      <c r="B344" t="s">
        <v>42</v>
      </c>
      <c r="C344" t="s">
        <v>130</v>
      </c>
      <c r="D344" t="s">
        <v>123</v>
      </c>
      <c r="E344">
        <f>E340+E341</f>
        <v>468</v>
      </c>
      <c r="F344" s="2">
        <f>E344/H344</f>
        <v>0.100666810066681</v>
      </c>
      <c r="G344" t="s">
        <v>124</v>
      </c>
      <c r="H344">
        <v>4649</v>
      </c>
    </row>
    <row r="345" spans="1:8">
      <c r="A345" t="s">
        <v>92</v>
      </c>
      <c r="B345" t="s">
        <v>42</v>
      </c>
      <c r="C345" t="s">
        <v>124</v>
      </c>
      <c r="D345" t="s">
        <v>123</v>
      </c>
      <c r="E345">
        <v>4649</v>
      </c>
      <c r="F345" s="2">
        <v>1</v>
      </c>
      <c r="G345" t="s">
        <v>124</v>
      </c>
      <c r="H345">
        <v>4649</v>
      </c>
    </row>
    <row r="346" spans="1:8">
      <c r="A346" t="s">
        <v>93</v>
      </c>
      <c r="B346" t="s">
        <v>43</v>
      </c>
      <c r="C346" t="s">
        <v>122</v>
      </c>
      <c r="D346" t="s">
        <v>123</v>
      </c>
      <c r="E346">
        <v>644</v>
      </c>
      <c r="F346" s="2">
        <v>0.11418439716312057</v>
      </c>
      <c r="G346" t="s">
        <v>124</v>
      </c>
      <c r="H346">
        <v>5640</v>
      </c>
    </row>
    <row r="347" spans="1:8">
      <c r="A347" t="s">
        <v>93</v>
      </c>
      <c r="B347" t="s">
        <v>43</v>
      </c>
      <c r="C347" t="s">
        <v>125</v>
      </c>
      <c r="D347" t="s">
        <v>123</v>
      </c>
      <c r="E347">
        <v>369</v>
      </c>
      <c r="F347" s="2">
        <v>0.065425531914893614</v>
      </c>
      <c r="G347" t="s">
        <v>124</v>
      </c>
      <c r="H347">
        <v>5640</v>
      </c>
    </row>
    <row r="348" spans="1:8">
      <c r="A348" t="s">
        <v>93</v>
      </c>
      <c r="B348" t="s">
        <v>43</v>
      </c>
      <c r="C348" t="s">
        <v>126</v>
      </c>
      <c r="D348" t="s">
        <v>123</v>
      </c>
      <c r="E348">
        <v>197</v>
      </c>
      <c r="F348" s="2">
        <v>0.0349290780141844</v>
      </c>
      <c r="G348" t="s">
        <v>124</v>
      </c>
      <c r="H348">
        <v>5640</v>
      </c>
    </row>
    <row r="349" spans="1:8">
      <c r="A349" t="s">
        <v>93</v>
      </c>
      <c r="B349" t="s">
        <v>43</v>
      </c>
      <c r="C349" t="s">
        <v>127</v>
      </c>
      <c r="D349" t="s">
        <v>123</v>
      </c>
      <c r="E349">
        <v>57</v>
      </c>
      <c r="F349" s="2">
        <v>0.010106382978723405</v>
      </c>
      <c r="G349" t="s">
        <v>124</v>
      </c>
      <c r="H349">
        <v>5640</v>
      </c>
    </row>
    <row r="350" spans="1:8">
      <c r="A350" t="s">
        <v>93</v>
      </c>
      <c r="B350" t="s">
        <v>43</v>
      </c>
      <c r="C350" t="s">
        <v>128</v>
      </c>
      <c r="D350" t="s">
        <v>123</v>
      </c>
      <c r="E350">
        <f>E346+E347+E348+E349</f>
        <v>1267</v>
      </c>
      <c r="F350" s="2">
        <f>E350/H350</f>
        <v>0.224645390070922</v>
      </c>
      <c r="G350" t="s">
        <v>124</v>
      </c>
      <c r="H350">
        <v>5640</v>
      </c>
    </row>
    <row r="351" spans="1:8">
      <c r="A351" t="s">
        <v>93</v>
      </c>
      <c r="B351" t="s">
        <v>43</v>
      </c>
      <c r="C351" t="s">
        <v>129</v>
      </c>
      <c r="D351" t="s">
        <v>123</v>
      </c>
      <c r="E351">
        <f>E347+E348+E349</f>
        <v>623</v>
      </c>
      <c r="F351" s="2">
        <f>E351/H351</f>
        <v>0.11046099290780143</v>
      </c>
      <c r="G351" t="s">
        <v>124</v>
      </c>
      <c r="H351">
        <v>5640</v>
      </c>
    </row>
    <row r="352" spans="1:8">
      <c r="A352" t="s">
        <v>93</v>
      </c>
      <c r="B352" t="s">
        <v>43</v>
      </c>
      <c r="C352" t="s">
        <v>130</v>
      </c>
      <c r="D352" t="s">
        <v>123</v>
      </c>
      <c r="E352">
        <f>E348+E349</f>
        <v>254</v>
      </c>
      <c r="F352" s="2">
        <f>E352/H352</f>
        <v>0.045035460992907804</v>
      </c>
      <c r="G352" t="s">
        <v>124</v>
      </c>
      <c r="H352">
        <v>5640</v>
      </c>
    </row>
    <row r="353" spans="1:8">
      <c r="A353" t="s">
        <v>93</v>
      </c>
      <c r="B353" t="s">
        <v>43</v>
      </c>
      <c r="C353" t="s">
        <v>124</v>
      </c>
      <c r="D353" t="s">
        <v>123</v>
      </c>
      <c r="E353">
        <v>5640</v>
      </c>
      <c r="F353" s="2">
        <v>1</v>
      </c>
      <c r="G353" t="s">
        <v>124</v>
      </c>
      <c r="H353">
        <v>5640</v>
      </c>
    </row>
    <row r="354" spans="1:8">
      <c r="A354" t="s">
        <v>94</v>
      </c>
      <c r="B354" t="s">
        <v>44</v>
      </c>
      <c r="C354" t="s">
        <v>122</v>
      </c>
      <c r="D354" t="s">
        <v>123</v>
      </c>
      <c r="E354">
        <v>660</v>
      </c>
      <c r="F354" s="2">
        <v>0.11332417582417582</v>
      </c>
      <c r="G354" t="s">
        <v>124</v>
      </c>
      <c r="H354">
        <v>5824</v>
      </c>
    </row>
    <row r="355" spans="1:8">
      <c r="A355" t="s">
        <v>94</v>
      </c>
      <c r="B355" t="s">
        <v>44</v>
      </c>
      <c r="C355" t="s">
        <v>125</v>
      </c>
      <c r="D355" t="s">
        <v>123</v>
      </c>
      <c r="E355">
        <v>445</v>
      </c>
      <c r="F355" s="2">
        <v>0.076407967032967039</v>
      </c>
      <c r="G355" t="s">
        <v>124</v>
      </c>
      <c r="H355">
        <v>5824</v>
      </c>
    </row>
    <row r="356" spans="1:8">
      <c r="A356" t="s">
        <v>94</v>
      </c>
      <c r="B356" t="s">
        <v>44</v>
      </c>
      <c r="C356" t="s">
        <v>126</v>
      </c>
      <c r="D356" t="s">
        <v>123</v>
      </c>
      <c r="E356">
        <v>271</v>
      </c>
      <c r="F356" s="2">
        <v>0.046531593406593408</v>
      </c>
      <c r="G356" t="s">
        <v>124</v>
      </c>
      <c r="H356">
        <v>5824</v>
      </c>
    </row>
    <row r="357" spans="1:8">
      <c r="A357" t="s">
        <v>94</v>
      </c>
      <c r="B357" t="s">
        <v>44</v>
      </c>
      <c r="C357" t="s">
        <v>127</v>
      </c>
      <c r="D357" t="s">
        <v>123</v>
      </c>
      <c r="E357">
        <v>78</v>
      </c>
      <c r="F357" s="2">
        <v>0.013392857142857142</v>
      </c>
      <c r="G357" t="s">
        <v>124</v>
      </c>
      <c r="H357">
        <v>5824</v>
      </c>
    </row>
    <row r="358" spans="1:8">
      <c r="A358" t="s">
        <v>94</v>
      </c>
      <c r="B358" t="s">
        <v>44</v>
      </c>
      <c r="C358" t="s">
        <v>128</v>
      </c>
      <c r="D358" t="s">
        <v>123</v>
      </c>
      <c r="E358">
        <f>E354+E355+E356+E357</f>
        <v>1454</v>
      </c>
      <c r="F358" s="2">
        <f>E358/H358</f>
        <v>0.24965659340659341</v>
      </c>
      <c r="G358" t="s">
        <v>124</v>
      </c>
      <c r="H358">
        <v>5824</v>
      </c>
    </row>
    <row r="359" spans="1:8">
      <c r="A359" t="s">
        <v>94</v>
      </c>
      <c r="B359" t="s">
        <v>44</v>
      </c>
      <c r="C359" t="s">
        <v>129</v>
      </c>
      <c r="D359" t="s">
        <v>123</v>
      </c>
      <c r="E359">
        <f>E355+E356+E357</f>
        <v>794</v>
      </c>
      <c r="F359" s="2">
        <f>E359/H359</f>
        <v>0.13633241758241757</v>
      </c>
      <c r="G359" t="s">
        <v>124</v>
      </c>
      <c r="H359">
        <v>5824</v>
      </c>
    </row>
    <row r="360" spans="1:8">
      <c r="A360" t="s">
        <v>94</v>
      </c>
      <c r="B360" t="s">
        <v>44</v>
      </c>
      <c r="C360" t="s">
        <v>130</v>
      </c>
      <c r="D360" t="s">
        <v>123</v>
      </c>
      <c r="E360">
        <f>E356+E357</f>
        <v>349</v>
      </c>
      <c r="F360" s="2">
        <f>E360/H360</f>
        <v>0.059924450549450552</v>
      </c>
      <c r="G360" t="s">
        <v>124</v>
      </c>
      <c r="H360">
        <v>5824</v>
      </c>
    </row>
    <row r="361" spans="1:8">
      <c r="A361" t="s">
        <v>94</v>
      </c>
      <c r="B361" t="s">
        <v>44</v>
      </c>
      <c r="C361" t="s">
        <v>124</v>
      </c>
      <c r="D361" t="s">
        <v>123</v>
      </c>
      <c r="E361">
        <v>5824</v>
      </c>
      <c r="F361" s="2">
        <v>1</v>
      </c>
      <c r="G361" t="s">
        <v>124</v>
      </c>
      <c r="H361">
        <v>5824</v>
      </c>
    </row>
    <row r="362" spans="1:8">
      <c r="A362" t="s">
        <v>107</v>
      </c>
      <c r="B362" t="s">
        <v>104</v>
      </c>
      <c r="C362" t="s">
        <v>122</v>
      </c>
      <c r="D362" t="s">
        <v>123</v>
      </c>
      <c r="E362" s="3">
        <f>'[2]Data'!$B$8+'[2]Data'!$B$9</f>
        <v>49277</v>
      </c>
      <c r="F362" s="2">
        <f>E362/H362</f>
        <v>0.137973226860498</v>
      </c>
      <c r="G362" t="s">
        <v>124</v>
      </c>
      <c r="H362" s="3">
        <f>'[2]Data'!$B$7</f>
        <v>357149</v>
      </c>
    </row>
    <row r="363" spans="1:8">
      <c r="A363" t="s">
        <v>107</v>
      </c>
      <c r="B363" t="s">
        <v>104</v>
      </c>
      <c r="C363" t="s">
        <v>125</v>
      </c>
      <c r="D363" t="s">
        <v>123</v>
      </c>
      <c r="E363" s="3">
        <f>'[2]Data'!$B$10+'[2]Data'!$B$11</f>
        <v>40381</v>
      </c>
      <c r="F363" s="2">
        <f>E363/H363</f>
        <v>0.1130648552844891</v>
      </c>
      <c r="G363" t="s">
        <v>124</v>
      </c>
      <c r="H363" s="3">
        <f>'[2]Data'!$B$7</f>
        <v>357149</v>
      </c>
    </row>
    <row r="364" spans="1:8">
      <c r="A364" t="s">
        <v>107</v>
      </c>
      <c r="B364" t="s">
        <v>104</v>
      </c>
      <c r="C364" t="s">
        <v>126</v>
      </c>
      <c r="D364" t="s">
        <v>123</v>
      </c>
      <c r="E364" s="3">
        <f>'[2]Data'!$B$12+'[2]Data'!$B$13</f>
        <v>25639</v>
      </c>
      <c r="F364" s="2">
        <f>E364/H364</f>
        <v>0.071787965246997751</v>
      </c>
      <c r="G364" t="s">
        <v>124</v>
      </c>
      <c r="H364" s="3">
        <f>'[2]Data'!$B$7</f>
        <v>357149</v>
      </c>
    </row>
    <row r="365" spans="1:8">
      <c r="A365" t="s">
        <v>107</v>
      </c>
      <c r="B365" t="s">
        <v>104</v>
      </c>
      <c r="C365" t="s">
        <v>127</v>
      </c>
      <c r="D365" t="s">
        <v>123</v>
      </c>
      <c r="E365" s="3">
        <f>'[2]Data'!$B$14</f>
        <v>9727</v>
      </c>
      <c r="F365" s="2">
        <f>E365/H365</f>
        <v>0.02723513155573724</v>
      </c>
      <c r="G365" t="s">
        <v>124</v>
      </c>
      <c r="H365" s="3">
        <f>'[2]Data'!$B$7</f>
        <v>357149</v>
      </c>
    </row>
    <row r="366" spans="1:8">
      <c r="A366" t="s">
        <v>107</v>
      </c>
      <c r="B366" t="s">
        <v>104</v>
      </c>
      <c r="C366" t="s">
        <v>128</v>
      </c>
      <c r="D366" t="s">
        <v>123</v>
      </c>
      <c r="E366">
        <f>E362+E363+E364+E365</f>
        <v>125024</v>
      </c>
      <c r="F366" s="2">
        <f>E366/H366</f>
        <v>0.3500611789477221</v>
      </c>
      <c r="G366" t="s">
        <v>124</v>
      </c>
      <c r="H366" s="3">
        <f>'[2]Data'!$B$7</f>
        <v>357149</v>
      </c>
    </row>
    <row r="367" spans="1:8">
      <c r="A367" t="s">
        <v>107</v>
      </c>
      <c r="B367" t="s">
        <v>104</v>
      </c>
      <c r="C367" t="s">
        <v>129</v>
      </c>
      <c r="D367" t="s">
        <v>123</v>
      </c>
      <c r="E367">
        <f>E363+E364+E365</f>
        <v>75747</v>
      </c>
      <c r="F367" s="2">
        <f>E367/H367</f>
        <v>0.21208795208722411</v>
      </c>
      <c r="G367" t="s">
        <v>124</v>
      </c>
      <c r="H367" s="3">
        <f>'[2]Data'!$B$7</f>
        <v>357149</v>
      </c>
    </row>
    <row r="368" spans="1:8">
      <c r="A368" t="s">
        <v>107</v>
      </c>
      <c r="B368" t="s">
        <v>104</v>
      </c>
      <c r="C368" t="s">
        <v>130</v>
      </c>
      <c r="D368" t="s">
        <v>123</v>
      </c>
      <c r="E368">
        <f>E364+E365</f>
        <v>35366</v>
      </c>
      <c r="F368" s="2">
        <f>E368/H368</f>
        <v>0.099023096802735</v>
      </c>
      <c r="G368" t="s">
        <v>124</v>
      </c>
      <c r="H368" s="3">
        <f>'[2]Data'!$B$7</f>
        <v>357149</v>
      </c>
    </row>
    <row r="369" spans="1:8">
      <c r="A369" t="s">
        <v>107</v>
      </c>
      <c r="B369" t="s">
        <v>104</v>
      </c>
      <c r="C369" t="s">
        <v>124</v>
      </c>
      <c r="D369" t="s">
        <v>123</v>
      </c>
      <c r="E369" s="3">
        <f>'[2]Data'!$B$7</f>
        <v>357149</v>
      </c>
      <c r="F369" s="2">
        <f>E369/H369</f>
        <v>1</v>
      </c>
      <c r="G369" t="s">
        <v>124</v>
      </c>
      <c r="H369" s="3">
        <f>'[2]Data'!$B$7</f>
        <v>357149</v>
      </c>
    </row>
    <row r="370" spans="1:8">
      <c r="A370" t="s">
        <v>105</v>
      </c>
      <c r="B370" t="s">
        <v>115</v>
      </c>
      <c r="C370" t="s">
        <v>122</v>
      </c>
      <c r="D370" t="s">
        <v>123</v>
      </c>
      <c r="E370" s="3">
        <f>'[2]Data'!$D$8+'[2]Data'!$D$9</f>
        <v>7484645</v>
      </c>
      <c r="F370" s="2">
        <f>E370/H370</f>
        <v>0.12558647554915858</v>
      </c>
      <c r="G370" t="s">
        <v>124</v>
      </c>
      <c r="H370" s="3">
        <f>'[2]Data'!$D$7</f>
        <v>59597540</v>
      </c>
    </row>
    <row r="371" spans="1:8">
      <c r="A371" t="s">
        <v>105</v>
      </c>
      <c r="B371" t="s">
        <v>115</v>
      </c>
      <c r="C371" t="s">
        <v>125</v>
      </c>
      <c r="D371" t="s">
        <v>123</v>
      </c>
      <c r="E371" s="3">
        <f>'[2]Data'!$D$10+'[2]Data'!$D$11</f>
        <v>5923121</v>
      </c>
      <c r="F371" s="2">
        <f>E371/H371</f>
        <v>0.099385326978261176</v>
      </c>
      <c r="G371" t="s">
        <v>124</v>
      </c>
      <c r="H371" s="3">
        <f>'[2]Data'!$D$7</f>
        <v>59597540</v>
      </c>
    </row>
    <row r="372" spans="1:8">
      <c r="A372" t="s">
        <v>105</v>
      </c>
      <c r="B372" t="s">
        <v>115</v>
      </c>
      <c r="C372" t="s">
        <v>126</v>
      </c>
      <c r="D372" t="s">
        <v>123</v>
      </c>
      <c r="E372" s="3">
        <f>'[2]Data'!$D$12+'[2]Data'!$D$13</f>
        <v>3685348</v>
      </c>
      <c r="F372" s="2">
        <f>E372/H372</f>
        <v>0.061837250329459907</v>
      </c>
      <c r="G372" t="s">
        <v>124</v>
      </c>
      <c r="H372" s="3">
        <f>'[2]Data'!$D$7</f>
        <v>59597540</v>
      </c>
    </row>
    <row r="373" spans="1:8">
      <c r="A373" t="s">
        <v>105</v>
      </c>
      <c r="B373" t="s">
        <v>115</v>
      </c>
      <c r="C373" t="s">
        <v>127</v>
      </c>
      <c r="D373" t="s">
        <v>123</v>
      </c>
      <c r="E373" s="3">
        <f>'[2]Data'!$D$14</f>
        <v>1454876</v>
      </c>
      <c r="F373" s="2">
        <f>E373/H373</f>
        <v>0.024411678737075389</v>
      </c>
      <c r="G373" t="s">
        <v>124</v>
      </c>
      <c r="H373" s="3">
        <f>'[2]Data'!$D$7</f>
        <v>59597540</v>
      </c>
    </row>
    <row r="374" spans="1:8">
      <c r="A374" t="s">
        <v>105</v>
      </c>
      <c r="B374" t="s">
        <v>115</v>
      </c>
      <c r="C374" t="s">
        <v>128</v>
      </c>
      <c r="D374" t="s">
        <v>123</v>
      </c>
      <c r="E374">
        <f>E370+E371+E372+E373</f>
        <v>18547990</v>
      </c>
      <c r="F374" s="2">
        <f>E374/H374</f>
        <v>0.31122073159395508</v>
      </c>
      <c r="G374" t="s">
        <v>124</v>
      </c>
      <c r="H374" s="3">
        <f>'[2]Data'!$D$7</f>
        <v>59597540</v>
      </c>
    </row>
    <row r="375" spans="1:8">
      <c r="A375" t="s">
        <v>105</v>
      </c>
      <c r="B375" t="s">
        <v>115</v>
      </c>
      <c r="C375" t="s">
        <v>129</v>
      </c>
      <c r="D375" t="s">
        <v>123</v>
      </c>
      <c r="E375">
        <f>E371+E372+E373</f>
        <v>11063345</v>
      </c>
      <c r="F375" s="2">
        <f>E375/H375</f>
        <v>0.18563425604479647</v>
      </c>
      <c r="G375" t="s">
        <v>124</v>
      </c>
      <c r="H375" s="3">
        <f>'[2]Data'!$D$7</f>
        <v>59597540</v>
      </c>
    </row>
    <row r="376" spans="1:8">
      <c r="A376" t="s">
        <v>105</v>
      </c>
      <c r="B376" t="s">
        <v>115</v>
      </c>
      <c r="C376" t="s">
        <v>130</v>
      </c>
      <c r="D376" t="s">
        <v>123</v>
      </c>
      <c r="E376">
        <f>E372+E373</f>
        <v>5140224</v>
      </c>
      <c r="F376" s="2">
        <f>E376/H376</f>
        <v>0.0862489290665353</v>
      </c>
      <c r="G376" t="s">
        <v>124</v>
      </c>
      <c r="H376" s="3">
        <f>'[2]Data'!$D$7</f>
        <v>59597540</v>
      </c>
    </row>
    <row r="377" spans="1:8">
      <c r="A377" t="s">
        <v>105</v>
      </c>
      <c r="B377" t="s">
        <v>115</v>
      </c>
      <c r="C377" t="s">
        <v>124</v>
      </c>
      <c r="D377" t="s">
        <v>123</v>
      </c>
      <c r="E377" s="3">
        <f>'[2]Data'!$D$7</f>
        <v>59597540</v>
      </c>
      <c r="F377" s="2">
        <f>E377/H377</f>
        <v>1</v>
      </c>
      <c r="G377" t="s">
        <v>124</v>
      </c>
      <c r="H377" s="3">
        <f>'[2]Data'!$D$7</f>
        <v>59597540</v>
      </c>
    </row>
  </sheetData>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48"/>
  <sheetViews>
    <sheetView view="normal" workbookViewId="0">
      <selection pane="topLeft" activeCell="B18" sqref="B18"/>
    </sheetView>
  </sheetViews>
  <sheetFormatPr defaultRowHeight="15"/>
  <cols>
    <col min="1" max="1" width="11.625" customWidth="1"/>
    <col min="2" max="2" width="40.375" customWidth="1"/>
    <col min="3" max="3" width="16.125" customWidth="1"/>
    <col min="4" max="4" width="85.75390625" customWidth="1"/>
    <col min="6" max="6" width="12.75390625" customWidth="1"/>
    <col min="7" max="7" width="20.625" customWidth="1"/>
    <col min="8" max="8" width="10.125" bestFit="1" customWidth="1"/>
  </cols>
  <sheetData>
    <row r="1" spans="1:8" s="7" customFormat="1">
      <c r="A1" s="7" t="s">
        <v>95</v>
      </c>
      <c r="B1" s="7" t="s">
        <v>96</v>
      </c>
      <c r="C1" s="7" t="s">
        <v>46</v>
      </c>
      <c r="D1" s="7" t="s">
        <v>97</v>
      </c>
      <c r="E1" s="7" t="s">
        <v>45</v>
      </c>
      <c r="F1" s="7" t="s">
        <v>98</v>
      </c>
      <c r="G1" s="7" t="s">
        <v>99</v>
      </c>
      <c r="H1" s="7" t="s">
        <v>160</v>
      </c>
    </row>
    <row r="2" spans="1:8">
      <c r="A2" t="s">
        <v>50</v>
      </c>
      <c r="B2" t="s">
        <v>0</v>
      </c>
      <c r="C2" t="s">
        <v>135</v>
      </c>
      <c r="D2" t="s">
        <v>136</v>
      </c>
      <c r="E2">
        <v>753</v>
      </c>
      <c r="F2" s="2">
        <v>0.31283755712505196</v>
      </c>
      <c r="G2" t="s">
        <v>135</v>
      </c>
      <c r="H2">
        <v>2407</v>
      </c>
    </row>
    <row r="3" spans="1:8">
      <c r="A3" t="s">
        <v>51</v>
      </c>
      <c r="B3" t="s">
        <v>1</v>
      </c>
      <c r="C3" t="s">
        <v>135</v>
      </c>
      <c r="D3" t="s">
        <v>136</v>
      </c>
      <c r="E3">
        <v>907</v>
      </c>
      <c r="F3" s="2">
        <v>0.60913364674278037</v>
      </c>
      <c r="G3" t="s">
        <v>135</v>
      </c>
      <c r="H3">
        <v>1489</v>
      </c>
    </row>
    <row r="4" spans="1:8">
      <c r="A4" t="s">
        <v>52</v>
      </c>
      <c r="B4" t="s">
        <v>2</v>
      </c>
      <c r="C4" t="s">
        <v>135</v>
      </c>
      <c r="D4" t="s">
        <v>136</v>
      </c>
      <c r="E4">
        <v>748</v>
      </c>
      <c r="F4" s="2">
        <v>0.295069033530572</v>
      </c>
      <c r="G4" t="s">
        <v>135</v>
      </c>
      <c r="H4">
        <v>2535</v>
      </c>
    </row>
    <row r="5" spans="1:8">
      <c r="A5" t="s">
        <v>53</v>
      </c>
      <c r="B5" t="s">
        <v>3</v>
      </c>
      <c r="C5" t="s">
        <v>135</v>
      </c>
      <c r="D5" t="s">
        <v>136</v>
      </c>
      <c r="E5">
        <v>0</v>
      </c>
      <c r="F5" s="2">
        <v>0</v>
      </c>
      <c r="G5" t="s">
        <v>135</v>
      </c>
      <c r="H5">
        <v>2279</v>
      </c>
    </row>
    <row r="6" spans="1:8">
      <c r="A6" t="s">
        <v>54</v>
      </c>
      <c r="B6" t="s">
        <v>4</v>
      </c>
      <c r="C6" t="s">
        <v>135</v>
      </c>
      <c r="D6" t="s">
        <v>136</v>
      </c>
      <c r="E6">
        <v>117</v>
      </c>
      <c r="F6" s="2">
        <v>0.055954088952654232</v>
      </c>
      <c r="G6" t="s">
        <v>135</v>
      </c>
      <c r="H6">
        <v>2091</v>
      </c>
    </row>
    <row r="7" spans="1:8">
      <c r="A7" t="s">
        <v>55</v>
      </c>
      <c r="B7" t="s">
        <v>5</v>
      </c>
      <c r="C7" t="s">
        <v>135</v>
      </c>
      <c r="D7" t="s">
        <v>136</v>
      </c>
      <c r="E7">
        <v>0</v>
      </c>
      <c r="F7" s="2">
        <v>0</v>
      </c>
      <c r="G7" t="s">
        <v>135</v>
      </c>
      <c r="H7">
        <v>1161</v>
      </c>
    </row>
    <row r="8" spans="1:8">
      <c r="A8" t="s">
        <v>56</v>
      </c>
      <c r="B8" t="s">
        <v>6</v>
      </c>
      <c r="C8" t="s">
        <v>135</v>
      </c>
      <c r="D8" t="s">
        <v>136</v>
      </c>
      <c r="E8">
        <v>144</v>
      </c>
      <c r="F8" s="2">
        <v>0.058560390402602684</v>
      </c>
      <c r="G8" t="s">
        <v>135</v>
      </c>
      <c r="H8">
        <v>2459</v>
      </c>
    </row>
    <row r="9" spans="1:8">
      <c r="A9" t="s">
        <v>57</v>
      </c>
      <c r="B9" t="s">
        <v>7</v>
      </c>
      <c r="C9" t="s">
        <v>135</v>
      </c>
      <c r="D9" t="s">
        <v>136</v>
      </c>
      <c r="E9">
        <v>0</v>
      </c>
      <c r="F9" s="2">
        <v>0</v>
      </c>
      <c r="G9" t="s">
        <v>135</v>
      </c>
      <c r="H9">
        <v>2264</v>
      </c>
    </row>
    <row r="10" spans="1:8">
      <c r="A10" t="s">
        <v>58</v>
      </c>
      <c r="B10" t="s">
        <v>8</v>
      </c>
      <c r="C10" t="s">
        <v>135</v>
      </c>
      <c r="D10" t="s">
        <v>136</v>
      </c>
      <c r="E10">
        <v>394</v>
      </c>
      <c r="F10" s="2">
        <v>0.14712471994025392</v>
      </c>
      <c r="G10" t="s">
        <v>135</v>
      </c>
      <c r="H10">
        <v>2678</v>
      </c>
    </row>
    <row r="11" spans="1:8">
      <c r="A11" t="s">
        <v>59</v>
      </c>
      <c r="B11" t="s">
        <v>9</v>
      </c>
      <c r="C11" t="s">
        <v>135</v>
      </c>
      <c r="D11" t="s">
        <v>136</v>
      </c>
      <c r="E11">
        <v>112</v>
      </c>
      <c r="F11" s="2">
        <v>0.044782087165133946</v>
      </c>
      <c r="G11" t="s">
        <v>135</v>
      </c>
      <c r="H11">
        <v>2501</v>
      </c>
    </row>
    <row r="12" spans="1:8">
      <c r="A12" t="s">
        <v>60</v>
      </c>
      <c r="B12" t="s">
        <v>10</v>
      </c>
      <c r="C12" t="s">
        <v>135</v>
      </c>
      <c r="D12" t="s">
        <v>136</v>
      </c>
      <c r="E12">
        <v>49</v>
      </c>
      <c r="F12" s="2">
        <v>0.024697580645161289</v>
      </c>
      <c r="G12" t="s">
        <v>135</v>
      </c>
      <c r="H12">
        <v>1984</v>
      </c>
    </row>
    <row r="13" spans="1:8">
      <c r="A13" t="s">
        <v>61</v>
      </c>
      <c r="B13" t="s">
        <v>11</v>
      </c>
      <c r="C13" t="s">
        <v>135</v>
      </c>
      <c r="D13" t="s">
        <v>136</v>
      </c>
      <c r="E13">
        <v>138</v>
      </c>
      <c r="F13" s="2">
        <v>0.10672853828306264</v>
      </c>
      <c r="G13" t="s">
        <v>135</v>
      </c>
      <c r="H13">
        <v>1293</v>
      </c>
    </row>
    <row r="14" spans="1:8">
      <c r="A14" t="s">
        <v>62</v>
      </c>
      <c r="B14" t="s">
        <v>12</v>
      </c>
      <c r="C14" t="s">
        <v>135</v>
      </c>
      <c r="D14" t="s">
        <v>136</v>
      </c>
      <c r="E14">
        <v>140</v>
      </c>
      <c r="F14" s="2">
        <v>0.16908212560386474</v>
      </c>
      <c r="G14" t="s">
        <v>135</v>
      </c>
      <c r="H14">
        <v>828</v>
      </c>
    </row>
    <row r="15" spans="1:8">
      <c r="A15" t="s">
        <v>63</v>
      </c>
      <c r="B15" t="s">
        <v>13</v>
      </c>
      <c r="C15" t="s">
        <v>135</v>
      </c>
      <c r="D15" t="s">
        <v>136</v>
      </c>
      <c r="E15">
        <v>113</v>
      </c>
      <c r="F15" s="2">
        <v>0.058127572016460904</v>
      </c>
      <c r="G15" t="s">
        <v>135</v>
      </c>
      <c r="H15">
        <v>1944</v>
      </c>
    </row>
    <row r="16" spans="1:8">
      <c r="A16" t="s">
        <v>64</v>
      </c>
      <c r="B16" t="s">
        <v>14</v>
      </c>
      <c r="C16" t="s">
        <v>135</v>
      </c>
      <c r="D16" t="s">
        <v>136</v>
      </c>
      <c r="E16">
        <v>0</v>
      </c>
      <c r="F16" s="2">
        <v>0</v>
      </c>
      <c r="G16" t="s">
        <v>135</v>
      </c>
      <c r="H16">
        <v>1570</v>
      </c>
    </row>
    <row r="17" spans="1:8">
      <c r="A17" t="s">
        <v>65</v>
      </c>
      <c r="B17" t="s">
        <v>15</v>
      </c>
      <c r="C17" t="s">
        <v>135</v>
      </c>
      <c r="D17" t="s">
        <v>136</v>
      </c>
      <c r="E17">
        <v>70</v>
      </c>
      <c r="F17" s="2">
        <v>0.056315366049879322</v>
      </c>
      <c r="G17" t="s">
        <v>135</v>
      </c>
      <c r="H17">
        <v>1243</v>
      </c>
    </row>
    <row r="18" spans="1:8">
      <c r="A18" t="s">
        <v>66</v>
      </c>
      <c r="B18" t="s">
        <v>16</v>
      </c>
      <c r="C18" t="s">
        <v>135</v>
      </c>
      <c r="D18" t="s">
        <v>136</v>
      </c>
      <c r="E18">
        <v>100</v>
      </c>
      <c r="F18" s="2">
        <v>0.030120481927710843</v>
      </c>
      <c r="G18" t="s">
        <v>135</v>
      </c>
      <c r="H18">
        <v>3320</v>
      </c>
    </row>
    <row r="19" spans="1:8">
      <c r="A19" t="s">
        <v>67</v>
      </c>
      <c r="B19" t="s">
        <v>17</v>
      </c>
      <c r="C19" t="s">
        <v>135</v>
      </c>
      <c r="D19" t="s">
        <v>136</v>
      </c>
      <c r="E19">
        <v>251</v>
      </c>
      <c r="F19" s="2">
        <v>0.18620178041543026</v>
      </c>
      <c r="G19" t="s">
        <v>135</v>
      </c>
      <c r="H19">
        <v>1348</v>
      </c>
    </row>
    <row r="20" spans="1:8">
      <c r="A20" t="s">
        <v>68</v>
      </c>
      <c r="B20" t="s">
        <v>18</v>
      </c>
      <c r="C20" t="s">
        <v>135</v>
      </c>
      <c r="D20" t="s">
        <v>136</v>
      </c>
      <c r="E20">
        <v>177</v>
      </c>
      <c r="F20" s="2">
        <v>0.135424636572303</v>
      </c>
      <c r="G20" t="s">
        <v>135</v>
      </c>
      <c r="H20">
        <v>1307</v>
      </c>
    </row>
    <row r="21" spans="1:8">
      <c r="A21" t="s">
        <v>69</v>
      </c>
      <c r="B21" t="s">
        <v>19</v>
      </c>
      <c r="C21" t="s">
        <v>135</v>
      </c>
      <c r="D21" t="s">
        <v>136</v>
      </c>
      <c r="E21">
        <v>498</v>
      </c>
      <c r="F21" s="2">
        <v>0.17412587412587413</v>
      </c>
      <c r="G21" t="s">
        <v>135</v>
      </c>
      <c r="H21">
        <v>2860</v>
      </c>
    </row>
    <row r="22" spans="1:8">
      <c r="A22" t="s">
        <v>70</v>
      </c>
      <c r="B22" t="s">
        <v>20</v>
      </c>
      <c r="C22" t="s">
        <v>135</v>
      </c>
      <c r="D22" t="s">
        <v>136</v>
      </c>
      <c r="E22">
        <v>160</v>
      </c>
      <c r="F22" s="2">
        <v>0.14414414414414414</v>
      </c>
      <c r="G22" t="s">
        <v>135</v>
      </c>
      <c r="H22">
        <v>1110</v>
      </c>
    </row>
    <row r="23" spans="1:8">
      <c r="A23" t="s">
        <v>71</v>
      </c>
      <c r="B23" t="s">
        <v>21</v>
      </c>
      <c r="C23" t="s">
        <v>135</v>
      </c>
      <c r="D23" t="s">
        <v>136</v>
      </c>
      <c r="E23">
        <v>275</v>
      </c>
      <c r="F23" s="2">
        <v>0.24314765694076038</v>
      </c>
      <c r="G23" t="s">
        <v>135</v>
      </c>
      <c r="H23">
        <v>1131</v>
      </c>
    </row>
    <row r="24" spans="1:8">
      <c r="A24" t="s">
        <v>72</v>
      </c>
      <c r="B24" t="s">
        <v>22</v>
      </c>
      <c r="C24" t="s">
        <v>135</v>
      </c>
      <c r="D24" t="s">
        <v>136</v>
      </c>
      <c r="E24">
        <v>124</v>
      </c>
      <c r="F24" s="2">
        <v>0.16756756756756758</v>
      </c>
      <c r="G24" t="s">
        <v>135</v>
      </c>
      <c r="H24">
        <v>740</v>
      </c>
    </row>
    <row r="25" spans="1:8">
      <c r="A25" t="s">
        <v>73</v>
      </c>
      <c r="B25" t="s">
        <v>23</v>
      </c>
      <c r="C25" t="s">
        <v>135</v>
      </c>
      <c r="D25" t="s">
        <v>136</v>
      </c>
      <c r="E25">
        <v>0</v>
      </c>
      <c r="F25" s="2">
        <v>0</v>
      </c>
      <c r="G25" t="s">
        <v>135</v>
      </c>
      <c r="H25">
        <v>1662</v>
      </c>
    </row>
    <row r="26" spans="1:8">
      <c r="A26" t="s">
        <v>74</v>
      </c>
      <c r="B26" t="s">
        <v>24</v>
      </c>
      <c r="C26" t="s">
        <v>135</v>
      </c>
      <c r="D26" t="s">
        <v>136</v>
      </c>
      <c r="E26">
        <v>199</v>
      </c>
      <c r="F26" s="2">
        <v>0.18341013824884791</v>
      </c>
      <c r="G26" t="s">
        <v>135</v>
      </c>
      <c r="H26">
        <v>1085</v>
      </c>
    </row>
    <row r="27" spans="1:8">
      <c r="A27" t="s">
        <v>75</v>
      </c>
      <c r="B27" t="s">
        <v>25</v>
      </c>
      <c r="C27" t="s">
        <v>135</v>
      </c>
      <c r="D27" t="s">
        <v>136</v>
      </c>
      <c r="E27">
        <v>0</v>
      </c>
      <c r="F27" s="2">
        <v>0</v>
      </c>
      <c r="G27" t="s">
        <v>135</v>
      </c>
      <c r="H27">
        <v>1479</v>
      </c>
    </row>
    <row r="28" spans="1:8">
      <c r="A28" t="s">
        <v>76</v>
      </c>
      <c r="B28" t="s">
        <v>26</v>
      </c>
      <c r="C28" t="s">
        <v>135</v>
      </c>
      <c r="D28" t="s">
        <v>136</v>
      </c>
      <c r="E28">
        <v>84</v>
      </c>
      <c r="F28" s="2">
        <v>0.054901960784313725</v>
      </c>
      <c r="G28" t="s">
        <v>135</v>
      </c>
      <c r="H28">
        <v>1530</v>
      </c>
    </row>
    <row r="29" spans="1:8">
      <c r="A29" t="s">
        <v>77</v>
      </c>
      <c r="B29" t="s">
        <v>27</v>
      </c>
      <c r="C29" t="s">
        <v>135</v>
      </c>
      <c r="D29" t="s">
        <v>136</v>
      </c>
      <c r="E29">
        <v>0</v>
      </c>
      <c r="F29" s="2">
        <v>0</v>
      </c>
      <c r="G29" t="s">
        <v>135</v>
      </c>
      <c r="H29">
        <v>1399</v>
      </c>
    </row>
    <row r="30" spans="1:8">
      <c r="A30" t="s">
        <v>78</v>
      </c>
      <c r="B30" t="s">
        <v>28</v>
      </c>
      <c r="C30" t="s">
        <v>135</v>
      </c>
      <c r="D30" t="s">
        <v>136</v>
      </c>
      <c r="E30">
        <v>0</v>
      </c>
      <c r="F30" s="2">
        <v>0</v>
      </c>
      <c r="G30" t="s">
        <v>135</v>
      </c>
      <c r="H30">
        <v>1327</v>
      </c>
    </row>
    <row r="31" spans="1:8">
      <c r="A31" t="s">
        <v>79</v>
      </c>
      <c r="B31" t="s">
        <v>29</v>
      </c>
      <c r="C31" t="s">
        <v>135</v>
      </c>
      <c r="D31" t="s">
        <v>136</v>
      </c>
      <c r="E31">
        <v>444</v>
      </c>
      <c r="F31" s="2">
        <v>0.20943396226415095</v>
      </c>
      <c r="G31" t="s">
        <v>135</v>
      </c>
      <c r="H31">
        <v>2120</v>
      </c>
    </row>
    <row r="32" spans="1:8">
      <c r="A32" t="s">
        <v>80</v>
      </c>
      <c r="B32" t="s">
        <v>30</v>
      </c>
      <c r="C32" t="s">
        <v>135</v>
      </c>
      <c r="D32" t="s">
        <v>136</v>
      </c>
      <c r="E32">
        <v>0</v>
      </c>
      <c r="F32" s="2">
        <v>0</v>
      </c>
      <c r="G32" t="s">
        <v>135</v>
      </c>
      <c r="H32">
        <v>1426</v>
      </c>
    </row>
    <row r="33" spans="1:8">
      <c r="A33" t="s">
        <v>81</v>
      </c>
      <c r="B33" t="s">
        <v>31</v>
      </c>
      <c r="C33" t="s">
        <v>135</v>
      </c>
      <c r="D33" t="s">
        <v>136</v>
      </c>
      <c r="E33">
        <v>0</v>
      </c>
      <c r="F33" s="2">
        <v>0</v>
      </c>
      <c r="G33" t="s">
        <v>135</v>
      </c>
      <c r="H33">
        <v>2565</v>
      </c>
    </row>
    <row r="34" spans="1:8">
      <c r="A34" t="s">
        <v>82</v>
      </c>
      <c r="B34" t="s">
        <v>32</v>
      </c>
      <c r="C34" t="s">
        <v>135</v>
      </c>
      <c r="D34" t="s">
        <v>136</v>
      </c>
      <c r="E34">
        <v>0</v>
      </c>
      <c r="F34" s="2">
        <v>0</v>
      </c>
      <c r="G34" t="s">
        <v>135</v>
      </c>
      <c r="H34">
        <v>1404</v>
      </c>
    </row>
    <row r="35" spans="1:8">
      <c r="A35" t="s">
        <v>83</v>
      </c>
      <c r="B35" t="s">
        <v>33</v>
      </c>
      <c r="C35" t="s">
        <v>135</v>
      </c>
      <c r="D35" t="s">
        <v>136</v>
      </c>
      <c r="E35">
        <v>51</v>
      </c>
      <c r="F35" s="2">
        <v>0.023854069223573433</v>
      </c>
      <c r="G35" t="s">
        <v>135</v>
      </c>
      <c r="H35">
        <v>2138</v>
      </c>
    </row>
    <row r="36" spans="1:8">
      <c r="A36" t="s">
        <v>84</v>
      </c>
      <c r="B36" t="s">
        <v>34</v>
      </c>
      <c r="C36" t="s">
        <v>135</v>
      </c>
      <c r="D36" t="s">
        <v>136</v>
      </c>
      <c r="E36">
        <v>447</v>
      </c>
      <c r="F36" s="2">
        <v>0.11414708886618999</v>
      </c>
      <c r="G36" t="s">
        <v>135</v>
      </c>
      <c r="H36">
        <v>3916</v>
      </c>
    </row>
    <row r="37" spans="1:8">
      <c r="A37" t="s">
        <v>85</v>
      </c>
      <c r="B37" t="s">
        <v>35</v>
      </c>
      <c r="C37" t="s">
        <v>135</v>
      </c>
      <c r="D37" t="s">
        <v>136</v>
      </c>
      <c r="E37">
        <v>359</v>
      </c>
      <c r="F37" s="2">
        <v>0.57348242811501593</v>
      </c>
      <c r="G37" t="s">
        <v>135</v>
      </c>
      <c r="H37">
        <v>626</v>
      </c>
    </row>
    <row r="38" spans="1:8">
      <c r="A38" t="s">
        <v>86</v>
      </c>
      <c r="B38" t="s">
        <v>36</v>
      </c>
      <c r="C38" t="s">
        <v>135</v>
      </c>
      <c r="D38" t="s">
        <v>136</v>
      </c>
      <c r="E38">
        <v>0</v>
      </c>
      <c r="F38" s="2">
        <v>0</v>
      </c>
      <c r="G38" t="s">
        <v>135</v>
      </c>
      <c r="H38">
        <v>914</v>
      </c>
    </row>
    <row r="39" spans="1:8">
      <c r="A39" t="s">
        <v>87</v>
      </c>
      <c r="B39" t="s">
        <v>37</v>
      </c>
      <c r="C39" t="s">
        <v>135</v>
      </c>
      <c r="D39" t="s">
        <v>136</v>
      </c>
      <c r="E39">
        <v>0</v>
      </c>
      <c r="F39" s="2">
        <v>0</v>
      </c>
      <c r="G39" t="s">
        <v>135</v>
      </c>
      <c r="H39">
        <v>1181</v>
      </c>
    </row>
    <row r="40" spans="1:8">
      <c r="A40" t="s">
        <v>88</v>
      </c>
      <c r="B40" t="s">
        <v>38</v>
      </c>
      <c r="C40" t="s">
        <v>135</v>
      </c>
      <c r="D40" t="s">
        <v>136</v>
      </c>
      <c r="E40">
        <v>0</v>
      </c>
      <c r="F40" s="2">
        <v>0</v>
      </c>
      <c r="G40" t="s">
        <v>135</v>
      </c>
      <c r="H40">
        <v>1587</v>
      </c>
    </row>
    <row r="41" spans="1:8">
      <c r="A41" t="s">
        <v>89</v>
      </c>
      <c r="B41" t="s">
        <v>39</v>
      </c>
      <c r="C41" t="s">
        <v>135</v>
      </c>
      <c r="D41" t="s">
        <v>136</v>
      </c>
      <c r="E41">
        <v>315</v>
      </c>
      <c r="F41" s="2">
        <v>0.33943965517241381</v>
      </c>
      <c r="G41" t="s">
        <v>135</v>
      </c>
      <c r="H41">
        <v>928</v>
      </c>
    </row>
    <row r="42" spans="1:8">
      <c r="A42" t="s">
        <v>90</v>
      </c>
      <c r="B42" t="s">
        <v>40</v>
      </c>
      <c r="C42" t="s">
        <v>135</v>
      </c>
      <c r="D42" t="s">
        <v>136</v>
      </c>
      <c r="E42">
        <v>231</v>
      </c>
      <c r="F42" s="2">
        <v>0.2347560975609756</v>
      </c>
      <c r="G42" t="s">
        <v>135</v>
      </c>
      <c r="H42">
        <v>984</v>
      </c>
    </row>
    <row r="43" spans="1:8">
      <c r="A43" t="s">
        <v>91</v>
      </c>
      <c r="B43" t="s">
        <v>41</v>
      </c>
      <c r="C43" t="s">
        <v>135</v>
      </c>
      <c r="D43" t="s">
        <v>136</v>
      </c>
      <c r="E43">
        <v>373</v>
      </c>
      <c r="F43" s="2">
        <v>0.15168767791785279</v>
      </c>
      <c r="G43" t="s">
        <v>135</v>
      </c>
      <c r="H43">
        <v>2459</v>
      </c>
    </row>
    <row r="44" spans="1:8">
      <c r="A44" t="s">
        <v>92</v>
      </c>
      <c r="B44" t="s">
        <v>42</v>
      </c>
      <c r="C44" t="s">
        <v>135</v>
      </c>
      <c r="D44" t="s">
        <v>136</v>
      </c>
      <c r="E44">
        <v>130</v>
      </c>
      <c r="F44" s="2">
        <v>0.12645914396887159</v>
      </c>
      <c r="G44" t="s">
        <v>135</v>
      </c>
      <c r="H44">
        <v>1028</v>
      </c>
    </row>
    <row r="45" spans="1:8">
      <c r="A45" t="s">
        <v>93</v>
      </c>
      <c r="B45" t="s">
        <v>43</v>
      </c>
      <c r="C45" t="s">
        <v>135</v>
      </c>
      <c r="D45" t="s">
        <v>136</v>
      </c>
      <c r="E45">
        <v>147</v>
      </c>
      <c r="F45" s="2">
        <v>0.23557692307692307</v>
      </c>
      <c r="G45" t="s">
        <v>135</v>
      </c>
      <c r="H45">
        <v>624</v>
      </c>
    </row>
    <row r="46" spans="1:8">
      <c r="A46" t="s">
        <v>94</v>
      </c>
      <c r="B46" t="s">
        <v>44</v>
      </c>
      <c r="C46" t="s">
        <v>135</v>
      </c>
      <c r="D46" t="s">
        <v>136</v>
      </c>
      <c r="E46">
        <v>385</v>
      </c>
      <c r="F46" s="2">
        <v>0.48488664987405544</v>
      </c>
      <c r="G46" t="s">
        <v>135</v>
      </c>
      <c r="H46">
        <v>794</v>
      </c>
    </row>
    <row r="47" spans="1:8">
      <c r="A47" t="s">
        <v>107</v>
      </c>
      <c r="B47" t="s">
        <v>104</v>
      </c>
      <c r="C47" t="s">
        <v>135</v>
      </c>
      <c r="D47" t="s">
        <v>136</v>
      </c>
      <c r="E47">
        <f>'[17]Pivot 2021 census pop'!$P$50</f>
        <v>8435</v>
      </c>
      <c r="F47" s="2">
        <f>'[17]Pivot 2021 census pop'!$R$50</f>
        <v>0.1114001954621094</v>
      </c>
      <c r="G47" t="s">
        <v>135</v>
      </c>
      <c r="H47">
        <f>'[17]Pivot 2021 census pop'!$Q$50</f>
        <v>75718</v>
      </c>
    </row>
    <row r="48" spans="1:8">
      <c r="A48" t="s">
        <v>105</v>
      </c>
      <c r="B48" t="s">
        <v>137</v>
      </c>
      <c r="C48" t="s">
        <v>135</v>
      </c>
      <c r="D48" t="s">
        <v>136</v>
      </c>
      <c r="F48" s="6">
        <v>0.2</v>
      </c>
      <c r="G48" t="s">
        <v>135</v>
      </c>
      <c r="H48" s="3"/>
    </row>
  </sheetData>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142"/>
  <sheetViews>
    <sheetView view="normal" workbookViewId="0">
      <selection pane="topLeft" activeCell="B12" sqref="B12"/>
    </sheetView>
  </sheetViews>
  <sheetFormatPr defaultRowHeight="15"/>
  <cols>
    <col min="1" max="1" width="13.00390625" customWidth="1"/>
    <col min="2" max="2" width="33.75390625" style="1" customWidth="1"/>
    <col min="3" max="3" width="20.625" style="1" customWidth="1"/>
    <col min="4" max="4" width="26.25390625" customWidth="1"/>
    <col min="7" max="7" width="19.625" customWidth="1"/>
  </cols>
  <sheetData>
    <row r="1" spans="1:8" s="10" customFormat="1">
      <c r="A1" s="10" t="s">
        <v>95</v>
      </c>
      <c r="B1" s="12" t="s">
        <v>96</v>
      </c>
      <c r="C1" s="12" t="s">
        <v>46</v>
      </c>
      <c r="D1" s="10" t="s">
        <v>97</v>
      </c>
      <c r="E1" s="10" t="s">
        <v>45</v>
      </c>
      <c r="F1" s="10" t="s">
        <v>98</v>
      </c>
      <c r="G1" s="10" t="s">
        <v>99</v>
      </c>
      <c r="H1" s="10" t="s">
        <v>160</v>
      </c>
    </row>
    <row r="2" spans="1:8">
      <c r="A2" t="s">
        <v>50</v>
      </c>
      <c r="B2" s="1" t="s">
        <v>0</v>
      </c>
      <c r="C2" t="s">
        <v>101</v>
      </c>
      <c r="D2" t="s">
        <v>100</v>
      </c>
      <c r="E2" s="1">
        <v>58</v>
      </c>
      <c r="F2" s="2">
        <f>E2/H2</f>
        <v>0.043283582089552242</v>
      </c>
      <c r="G2" t="s">
        <v>49</v>
      </c>
      <c r="H2">
        <v>1340</v>
      </c>
    </row>
    <row r="3" spans="1:8">
      <c r="A3" t="s">
        <v>51</v>
      </c>
      <c r="B3" s="1" t="s">
        <v>1</v>
      </c>
      <c r="C3" t="s">
        <v>101</v>
      </c>
      <c r="D3" t="s">
        <v>100</v>
      </c>
      <c r="E3" s="1">
        <v>53</v>
      </c>
      <c r="F3" s="2">
        <f>E3/H3</f>
        <v>0.061988304093567252</v>
      </c>
      <c r="G3" t="s">
        <v>49</v>
      </c>
      <c r="H3">
        <v>855</v>
      </c>
    </row>
    <row r="4" spans="1:8">
      <c r="A4" t="s">
        <v>52</v>
      </c>
      <c r="B4" s="1" t="s">
        <v>2</v>
      </c>
      <c r="C4" t="s">
        <v>101</v>
      </c>
      <c r="D4" t="s">
        <v>100</v>
      </c>
      <c r="E4" s="1">
        <v>51</v>
      </c>
      <c r="F4" s="2">
        <f>E4/H4</f>
        <v>0.0389908256880734</v>
      </c>
      <c r="G4" t="s">
        <v>49</v>
      </c>
      <c r="H4">
        <v>1308</v>
      </c>
    </row>
    <row r="5" spans="1:8">
      <c r="A5" t="s">
        <v>53</v>
      </c>
      <c r="B5" s="1" t="s">
        <v>3</v>
      </c>
      <c r="C5" t="s">
        <v>101</v>
      </c>
      <c r="D5" t="s">
        <v>100</v>
      </c>
      <c r="E5" s="1">
        <v>19</v>
      </c>
      <c r="F5" s="2">
        <f>E5/H5</f>
        <v>0.016450216450216451</v>
      </c>
      <c r="G5" t="s">
        <v>49</v>
      </c>
      <c r="H5">
        <v>1155</v>
      </c>
    </row>
    <row r="6" spans="1:8">
      <c r="A6" t="s">
        <v>54</v>
      </c>
      <c r="B6" s="1" t="s">
        <v>4</v>
      </c>
      <c r="C6" t="s">
        <v>101</v>
      </c>
      <c r="D6" t="s">
        <v>100</v>
      </c>
      <c r="E6" s="1">
        <v>24</v>
      </c>
      <c r="F6" s="2">
        <f>E6/H6</f>
        <v>0.020547945205479451</v>
      </c>
      <c r="G6" t="s">
        <v>49</v>
      </c>
      <c r="H6">
        <v>1168</v>
      </c>
    </row>
    <row r="7" spans="1:8">
      <c r="A7" t="s">
        <v>55</v>
      </c>
      <c r="B7" s="1" t="s">
        <v>5</v>
      </c>
      <c r="C7" t="s">
        <v>101</v>
      </c>
      <c r="D7" t="s">
        <v>100</v>
      </c>
      <c r="E7" s="1">
        <v>12</v>
      </c>
      <c r="F7" s="2">
        <f>E7/H7</f>
        <v>0.01932367149758454</v>
      </c>
      <c r="G7" t="s">
        <v>49</v>
      </c>
      <c r="H7">
        <v>621</v>
      </c>
    </row>
    <row r="8" spans="1:8">
      <c r="A8" t="s">
        <v>56</v>
      </c>
      <c r="B8" s="1" t="s">
        <v>6</v>
      </c>
      <c r="C8" t="s">
        <v>101</v>
      </c>
      <c r="D8" t="s">
        <v>100</v>
      </c>
      <c r="E8" s="1">
        <v>33</v>
      </c>
      <c r="F8" s="2">
        <f>E8/H8</f>
        <v>0.0264</v>
      </c>
      <c r="G8" t="s">
        <v>49</v>
      </c>
      <c r="H8">
        <v>1250</v>
      </c>
    </row>
    <row r="9" spans="1:8">
      <c r="A9" t="s">
        <v>57</v>
      </c>
      <c r="B9" s="1" t="s">
        <v>7</v>
      </c>
      <c r="C9" t="s">
        <v>101</v>
      </c>
      <c r="D9" t="s">
        <v>100</v>
      </c>
      <c r="E9" s="1">
        <v>36</v>
      </c>
      <c r="F9" s="2">
        <f>E9/H9</f>
        <v>0.027149321266968326</v>
      </c>
      <c r="G9" t="s">
        <v>49</v>
      </c>
      <c r="H9">
        <v>1326</v>
      </c>
    </row>
    <row r="10" spans="1:8">
      <c r="A10" t="s">
        <v>58</v>
      </c>
      <c r="B10" s="1" t="s">
        <v>8</v>
      </c>
      <c r="C10" t="s">
        <v>101</v>
      </c>
      <c r="D10" t="s">
        <v>100</v>
      </c>
      <c r="E10" s="1">
        <v>34</v>
      </c>
      <c r="F10" s="2">
        <f>E10/H10</f>
        <v>0.025974025974025976</v>
      </c>
      <c r="G10" t="s">
        <v>49</v>
      </c>
      <c r="H10">
        <v>1309</v>
      </c>
    </row>
    <row r="11" spans="1:8">
      <c r="A11" t="s">
        <v>59</v>
      </c>
      <c r="B11" s="1" t="s">
        <v>9</v>
      </c>
      <c r="C11" t="s">
        <v>101</v>
      </c>
      <c r="D11" t="s">
        <v>100</v>
      </c>
      <c r="E11" s="1">
        <v>32</v>
      </c>
      <c r="F11" s="2">
        <f>E11/H11</f>
        <v>0.025952960259529603</v>
      </c>
      <c r="G11" t="s">
        <v>49</v>
      </c>
      <c r="H11">
        <v>1233</v>
      </c>
    </row>
    <row r="12" spans="1:8">
      <c r="A12" t="s">
        <v>60</v>
      </c>
      <c r="B12" s="1" t="s">
        <v>10</v>
      </c>
      <c r="C12" t="s">
        <v>101</v>
      </c>
      <c r="D12" t="s">
        <v>100</v>
      </c>
      <c r="E12" s="1">
        <v>44</v>
      </c>
      <c r="F12" s="2">
        <f>E12/H12</f>
        <v>0.039927404718693285</v>
      </c>
      <c r="G12" t="s">
        <v>49</v>
      </c>
      <c r="H12">
        <v>1102</v>
      </c>
    </row>
    <row r="13" spans="1:8">
      <c r="A13" t="s">
        <v>61</v>
      </c>
      <c r="B13" s="1" t="s">
        <v>11</v>
      </c>
      <c r="C13" t="s">
        <v>101</v>
      </c>
      <c r="D13" t="s">
        <v>100</v>
      </c>
      <c r="E13" s="1">
        <v>12</v>
      </c>
      <c r="F13" s="2">
        <f>E13/H13</f>
        <v>0.019966722129783693</v>
      </c>
      <c r="G13" t="s">
        <v>49</v>
      </c>
      <c r="H13">
        <v>601</v>
      </c>
    </row>
    <row r="14" spans="1:8">
      <c r="A14" t="s">
        <v>62</v>
      </c>
      <c r="B14" s="1" t="s">
        <v>12</v>
      </c>
      <c r="C14" t="s">
        <v>101</v>
      </c>
      <c r="D14" t="s">
        <v>100</v>
      </c>
      <c r="E14" s="1">
        <v>24</v>
      </c>
      <c r="F14" s="2">
        <f>E14/H14</f>
        <v>0.048</v>
      </c>
      <c r="G14" t="s">
        <v>49</v>
      </c>
      <c r="H14">
        <v>500</v>
      </c>
    </row>
    <row r="15" spans="1:8">
      <c r="A15" t="s">
        <v>63</v>
      </c>
      <c r="B15" s="1" t="s">
        <v>13</v>
      </c>
      <c r="C15" t="s">
        <v>101</v>
      </c>
      <c r="D15" t="s">
        <v>100</v>
      </c>
      <c r="E15" s="1">
        <v>35</v>
      </c>
      <c r="F15" s="2">
        <f>E15/H15</f>
        <v>0.03051438535309503</v>
      </c>
      <c r="G15" t="s">
        <v>49</v>
      </c>
      <c r="H15">
        <v>1147</v>
      </c>
    </row>
    <row r="16" spans="1:8">
      <c r="A16" t="s">
        <v>64</v>
      </c>
      <c r="B16" s="1" t="s">
        <v>14</v>
      </c>
      <c r="C16" t="s">
        <v>101</v>
      </c>
      <c r="D16" t="s">
        <v>100</v>
      </c>
      <c r="E16" s="1">
        <v>20</v>
      </c>
      <c r="F16" s="2">
        <f>E16/H16</f>
        <v>0.023501762632197415</v>
      </c>
      <c r="G16" t="s">
        <v>49</v>
      </c>
      <c r="H16">
        <v>851</v>
      </c>
    </row>
    <row r="17" spans="1:8">
      <c r="A17" t="s">
        <v>65</v>
      </c>
      <c r="B17" s="1" t="s">
        <v>15</v>
      </c>
      <c r="C17" t="s">
        <v>101</v>
      </c>
      <c r="D17" t="s">
        <v>100</v>
      </c>
      <c r="E17" s="1">
        <v>0</v>
      </c>
      <c r="F17" s="2">
        <f>E17/H17</f>
        <v>0</v>
      </c>
      <c r="G17" t="s">
        <v>49</v>
      </c>
      <c r="H17">
        <v>667</v>
      </c>
    </row>
    <row r="18" spans="1:8">
      <c r="A18" t="s">
        <v>66</v>
      </c>
      <c r="B18" s="1" t="s">
        <v>16</v>
      </c>
      <c r="C18" t="s">
        <v>101</v>
      </c>
      <c r="D18" t="s">
        <v>100</v>
      </c>
      <c r="E18" s="1">
        <v>41</v>
      </c>
      <c r="F18" s="2">
        <f>E18/H18</f>
        <v>0.021762208067940551</v>
      </c>
      <c r="G18" t="s">
        <v>49</v>
      </c>
      <c r="H18">
        <v>1884</v>
      </c>
    </row>
    <row r="19" spans="1:8">
      <c r="A19" t="s">
        <v>67</v>
      </c>
      <c r="B19" s="1" t="s">
        <v>17</v>
      </c>
      <c r="C19" t="s">
        <v>101</v>
      </c>
      <c r="D19" t="s">
        <v>100</v>
      </c>
      <c r="E19" s="1">
        <v>31</v>
      </c>
      <c r="F19" s="2">
        <f>E19/H19</f>
        <v>0.045387994143484628</v>
      </c>
      <c r="G19" t="s">
        <v>49</v>
      </c>
      <c r="H19">
        <v>683</v>
      </c>
    </row>
    <row r="20" spans="1:8">
      <c r="A20" t="s">
        <v>68</v>
      </c>
      <c r="B20" s="1" t="s">
        <v>18</v>
      </c>
      <c r="C20" t="s">
        <v>101</v>
      </c>
      <c r="D20" t="s">
        <v>100</v>
      </c>
      <c r="E20" s="1">
        <v>20</v>
      </c>
      <c r="F20" s="2">
        <f>E20/H20</f>
        <v>0.03007518796992481</v>
      </c>
      <c r="G20" t="s">
        <v>49</v>
      </c>
      <c r="H20">
        <v>665</v>
      </c>
    </row>
    <row r="21" spans="1:8">
      <c r="A21" t="s">
        <v>69</v>
      </c>
      <c r="B21" s="1" t="s">
        <v>19</v>
      </c>
      <c r="C21" t="s">
        <v>101</v>
      </c>
      <c r="D21" t="s">
        <v>100</v>
      </c>
      <c r="E21" s="1">
        <v>54</v>
      </c>
      <c r="F21" s="2">
        <f>E21/H21</f>
        <v>0.036585365853658534</v>
      </c>
      <c r="G21" t="s">
        <v>49</v>
      </c>
      <c r="H21">
        <v>1476</v>
      </c>
    </row>
    <row r="22" spans="1:8">
      <c r="A22" t="s">
        <v>70</v>
      </c>
      <c r="B22" s="1" t="s">
        <v>20</v>
      </c>
      <c r="C22" t="s">
        <v>101</v>
      </c>
      <c r="D22" t="s">
        <v>100</v>
      </c>
      <c r="E22" s="1">
        <v>28</v>
      </c>
      <c r="F22" s="2">
        <f>E22/H22</f>
        <v>0.048192771084337352</v>
      </c>
      <c r="G22" t="s">
        <v>49</v>
      </c>
      <c r="H22">
        <v>581</v>
      </c>
    </row>
    <row r="23" spans="1:8">
      <c r="A23" t="s">
        <v>71</v>
      </c>
      <c r="B23" s="1" t="s">
        <v>21</v>
      </c>
      <c r="C23" t="s">
        <v>101</v>
      </c>
      <c r="D23" t="s">
        <v>100</v>
      </c>
      <c r="E23" s="1">
        <v>27</v>
      </c>
      <c r="F23" s="2">
        <f>E23/H23</f>
        <v>0.039823008849557522</v>
      </c>
      <c r="G23" t="s">
        <v>49</v>
      </c>
      <c r="H23">
        <v>678</v>
      </c>
    </row>
    <row r="24" spans="1:8">
      <c r="A24" t="s">
        <v>72</v>
      </c>
      <c r="B24" s="1" t="s">
        <v>22</v>
      </c>
      <c r="C24" t="s">
        <v>101</v>
      </c>
      <c r="D24" t="s">
        <v>100</v>
      </c>
      <c r="E24" s="1">
        <v>23</v>
      </c>
      <c r="F24" s="2">
        <f>E24/H24</f>
        <v>0.0515695067264574</v>
      </c>
      <c r="G24" t="s">
        <v>49</v>
      </c>
      <c r="H24">
        <v>446</v>
      </c>
    </row>
    <row r="25" spans="1:8">
      <c r="A25" t="s">
        <v>73</v>
      </c>
      <c r="B25" s="1" t="s">
        <v>23</v>
      </c>
      <c r="C25" t="s">
        <v>101</v>
      </c>
      <c r="D25" t="s">
        <v>100</v>
      </c>
      <c r="E25" s="1">
        <v>30</v>
      </c>
      <c r="F25" s="2">
        <f>E25/H25</f>
        <v>0.034129692832764506</v>
      </c>
      <c r="G25" t="s">
        <v>49</v>
      </c>
      <c r="H25">
        <v>879</v>
      </c>
    </row>
    <row r="26" spans="1:8">
      <c r="A26" t="s">
        <v>74</v>
      </c>
      <c r="B26" s="1" t="s">
        <v>24</v>
      </c>
      <c r="C26" t="s">
        <v>101</v>
      </c>
      <c r="D26" t="s">
        <v>100</v>
      </c>
      <c r="E26" s="1">
        <v>37</v>
      </c>
      <c r="F26" s="2">
        <f>E26/H26</f>
        <v>0.057902973395931145</v>
      </c>
      <c r="G26" t="s">
        <v>49</v>
      </c>
      <c r="H26">
        <v>639</v>
      </c>
    </row>
    <row r="27" spans="1:8">
      <c r="A27" t="s">
        <v>75</v>
      </c>
      <c r="B27" s="1" t="s">
        <v>25</v>
      </c>
      <c r="C27" t="s">
        <v>101</v>
      </c>
      <c r="D27" t="s">
        <v>100</v>
      </c>
      <c r="E27" s="1">
        <v>14</v>
      </c>
      <c r="F27" s="2">
        <f>E27/H27</f>
        <v>0.016949152542372881</v>
      </c>
      <c r="G27" t="s">
        <v>49</v>
      </c>
      <c r="H27">
        <v>826</v>
      </c>
    </row>
    <row r="28" spans="1:8">
      <c r="A28" t="s">
        <v>76</v>
      </c>
      <c r="B28" s="1" t="s">
        <v>26</v>
      </c>
      <c r="C28" t="s">
        <v>101</v>
      </c>
      <c r="D28" t="s">
        <v>100</v>
      </c>
      <c r="E28" s="1">
        <v>22</v>
      </c>
      <c r="F28" s="2">
        <f>E28/H28</f>
        <v>0.027883396704689482</v>
      </c>
      <c r="G28" t="s">
        <v>49</v>
      </c>
      <c r="H28">
        <v>789</v>
      </c>
    </row>
    <row r="29" spans="1:8">
      <c r="A29" t="s">
        <v>77</v>
      </c>
      <c r="B29" s="1" t="s">
        <v>27</v>
      </c>
      <c r="C29" t="s">
        <v>101</v>
      </c>
      <c r="D29" t="s">
        <v>100</v>
      </c>
      <c r="E29" s="1">
        <v>18</v>
      </c>
      <c r="F29" s="2">
        <f>E29/H29</f>
        <v>0.024556616643929059</v>
      </c>
      <c r="G29" t="s">
        <v>49</v>
      </c>
      <c r="H29">
        <v>733</v>
      </c>
    </row>
    <row r="30" spans="1:8">
      <c r="A30" t="s">
        <v>78</v>
      </c>
      <c r="B30" s="1" t="s">
        <v>28</v>
      </c>
      <c r="C30" t="s">
        <v>101</v>
      </c>
      <c r="D30" t="s">
        <v>100</v>
      </c>
      <c r="E30" s="1">
        <v>22</v>
      </c>
      <c r="F30" s="2">
        <f>E30/H30</f>
        <v>0.030898876404494381</v>
      </c>
      <c r="G30" t="s">
        <v>49</v>
      </c>
      <c r="H30">
        <v>712</v>
      </c>
    </row>
    <row r="31" spans="1:8">
      <c r="A31" t="s">
        <v>79</v>
      </c>
      <c r="B31" s="1" t="s">
        <v>29</v>
      </c>
      <c r="C31" t="s">
        <v>101</v>
      </c>
      <c r="D31" t="s">
        <v>100</v>
      </c>
      <c r="E31" s="1">
        <v>53</v>
      </c>
      <c r="F31" s="2">
        <f>E31/H31</f>
        <v>0.046572934973637958</v>
      </c>
      <c r="G31" t="s">
        <v>49</v>
      </c>
      <c r="H31">
        <v>1138</v>
      </c>
    </row>
    <row r="32" spans="1:8">
      <c r="A32" t="s">
        <v>80</v>
      </c>
      <c r="B32" s="1" t="s">
        <v>30</v>
      </c>
      <c r="C32" t="s">
        <v>101</v>
      </c>
      <c r="D32" t="s">
        <v>100</v>
      </c>
      <c r="E32" s="1">
        <v>21</v>
      </c>
      <c r="F32" s="2">
        <f>E32/H32</f>
        <v>0.028416779431664412</v>
      </c>
      <c r="G32" t="s">
        <v>49</v>
      </c>
      <c r="H32">
        <v>739</v>
      </c>
    </row>
    <row r="33" spans="1:8">
      <c r="A33" t="s">
        <v>81</v>
      </c>
      <c r="B33" s="1" t="s">
        <v>31</v>
      </c>
      <c r="C33" t="s">
        <v>101</v>
      </c>
      <c r="D33" t="s">
        <v>100</v>
      </c>
      <c r="E33" s="1">
        <v>30</v>
      </c>
      <c r="F33" s="2">
        <f>E33/H33</f>
        <v>0.02291825821237586</v>
      </c>
      <c r="G33" t="s">
        <v>49</v>
      </c>
      <c r="H33">
        <v>1309</v>
      </c>
    </row>
    <row r="34" spans="1:8">
      <c r="A34" t="s">
        <v>82</v>
      </c>
      <c r="B34" s="1" t="s">
        <v>32</v>
      </c>
      <c r="C34" t="s">
        <v>101</v>
      </c>
      <c r="D34" t="s">
        <v>100</v>
      </c>
      <c r="E34" s="1">
        <v>18</v>
      </c>
      <c r="F34" s="2">
        <f>E34/H34</f>
        <v>0.025495750708215296</v>
      </c>
      <c r="G34" t="s">
        <v>49</v>
      </c>
      <c r="H34">
        <v>706</v>
      </c>
    </row>
    <row r="35" spans="1:8">
      <c r="A35" t="s">
        <v>83</v>
      </c>
      <c r="B35" s="1" t="s">
        <v>33</v>
      </c>
      <c r="C35" t="s">
        <v>101</v>
      </c>
      <c r="D35" t="s">
        <v>100</v>
      </c>
      <c r="E35" s="1">
        <v>27</v>
      </c>
      <c r="F35" s="2">
        <f>E35/H35</f>
        <v>0.026264591439688716</v>
      </c>
      <c r="G35" t="s">
        <v>49</v>
      </c>
      <c r="H35">
        <v>1028</v>
      </c>
    </row>
    <row r="36" spans="1:8">
      <c r="A36" t="s">
        <v>84</v>
      </c>
      <c r="B36" s="1" t="s">
        <v>34</v>
      </c>
      <c r="C36" t="s">
        <v>101</v>
      </c>
      <c r="D36" t="s">
        <v>100</v>
      </c>
      <c r="E36" s="1">
        <v>57</v>
      </c>
      <c r="F36" s="2">
        <f>E36/H36</f>
        <v>0.027065527065527065</v>
      </c>
      <c r="G36" t="s">
        <v>49</v>
      </c>
      <c r="H36">
        <v>2106</v>
      </c>
    </row>
    <row r="37" spans="1:8">
      <c r="A37" t="s">
        <v>85</v>
      </c>
      <c r="B37" s="1" t="s">
        <v>35</v>
      </c>
      <c r="C37" t="s">
        <v>101</v>
      </c>
      <c r="D37" t="s">
        <v>100</v>
      </c>
      <c r="E37" s="1">
        <v>26</v>
      </c>
      <c r="F37" s="2">
        <f>E37/H37</f>
        <v>0.072222222222222215</v>
      </c>
      <c r="G37" t="s">
        <v>49</v>
      </c>
      <c r="H37">
        <v>360</v>
      </c>
    </row>
    <row r="38" spans="1:8">
      <c r="A38" t="s">
        <v>86</v>
      </c>
      <c r="B38" s="1" t="s">
        <v>36</v>
      </c>
      <c r="C38" t="s">
        <v>101</v>
      </c>
      <c r="D38" t="s">
        <v>100</v>
      </c>
      <c r="E38" s="1">
        <v>14</v>
      </c>
      <c r="F38" s="2">
        <f>E38/H38</f>
        <v>0.028513238289205704</v>
      </c>
      <c r="G38" t="s">
        <v>49</v>
      </c>
      <c r="H38">
        <v>491</v>
      </c>
    </row>
    <row r="39" spans="1:8">
      <c r="A39" t="s">
        <v>87</v>
      </c>
      <c r="B39" s="1" t="s">
        <v>37</v>
      </c>
      <c r="C39" t="s">
        <v>101</v>
      </c>
      <c r="D39" t="s">
        <v>100</v>
      </c>
      <c r="E39" s="1">
        <v>28</v>
      </c>
      <c r="F39" s="2">
        <f>E39/H39</f>
        <v>0.04878048780487805</v>
      </c>
      <c r="G39" t="s">
        <v>49</v>
      </c>
      <c r="H39">
        <v>574</v>
      </c>
    </row>
    <row r="40" spans="1:8">
      <c r="A40" t="s">
        <v>88</v>
      </c>
      <c r="B40" s="1" t="s">
        <v>38</v>
      </c>
      <c r="C40" t="s">
        <v>101</v>
      </c>
      <c r="D40" t="s">
        <v>100</v>
      </c>
      <c r="E40" s="1">
        <v>6</v>
      </c>
      <c r="F40" s="2">
        <f>E40/H40</f>
        <v>0.0077619663648124193</v>
      </c>
      <c r="G40" t="s">
        <v>49</v>
      </c>
      <c r="H40">
        <v>773</v>
      </c>
    </row>
    <row r="41" spans="1:8">
      <c r="A41" t="s">
        <v>89</v>
      </c>
      <c r="B41" s="1" t="s">
        <v>39</v>
      </c>
      <c r="C41" t="s">
        <v>101</v>
      </c>
      <c r="D41" t="s">
        <v>100</v>
      </c>
      <c r="E41" s="1">
        <v>31</v>
      </c>
      <c r="F41" s="2">
        <f>E41/H41</f>
        <v>0.062374245472837021</v>
      </c>
      <c r="G41" t="s">
        <v>49</v>
      </c>
      <c r="H41">
        <v>497</v>
      </c>
    </row>
    <row r="42" spans="1:8">
      <c r="A42" t="s">
        <v>90</v>
      </c>
      <c r="B42" s="1" t="s">
        <v>40</v>
      </c>
      <c r="C42" t="s">
        <v>101</v>
      </c>
      <c r="D42" t="s">
        <v>100</v>
      </c>
      <c r="E42" s="1">
        <v>21</v>
      </c>
      <c r="F42" s="2">
        <f>E42/H42</f>
        <v>0.040229885057471264</v>
      </c>
      <c r="G42" t="s">
        <v>49</v>
      </c>
      <c r="H42">
        <v>522</v>
      </c>
    </row>
    <row r="43" spans="1:8">
      <c r="A43" t="s">
        <v>91</v>
      </c>
      <c r="B43" s="1" t="s">
        <v>41</v>
      </c>
      <c r="C43" t="s">
        <v>101</v>
      </c>
      <c r="D43" t="s">
        <v>100</v>
      </c>
      <c r="E43" s="1">
        <v>45</v>
      </c>
      <c r="F43" s="2">
        <f>E43/H43</f>
        <v>0.033582089552238806</v>
      </c>
      <c r="G43" t="s">
        <v>49</v>
      </c>
      <c r="H43">
        <v>1340</v>
      </c>
    </row>
    <row r="44" spans="1:8">
      <c r="A44" t="s">
        <v>92</v>
      </c>
      <c r="B44" s="1" t="s">
        <v>42</v>
      </c>
      <c r="C44" t="s">
        <v>101</v>
      </c>
      <c r="D44" t="s">
        <v>100</v>
      </c>
      <c r="E44" s="1">
        <v>21</v>
      </c>
      <c r="F44" s="2">
        <f>E44/H44</f>
        <v>0.0375</v>
      </c>
      <c r="G44" t="s">
        <v>49</v>
      </c>
      <c r="H44">
        <v>560</v>
      </c>
    </row>
    <row r="45" spans="1:8">
      <c r="A45" t="s">
        <v>93</v>
      </c>
      <c r="B45" s="1" t="s">
        <v>43</v>
      </c>
      <c r="C45" t="s">
        <v>101</v>
      </c>
      <c r="D45" t="s">
        <v>100</v>
      </c>
      <c r="E45" s="1">
        <v>16</v>
      </c>
      <c r="F45" s="2">
        <f>E45/H45</f>
        <v>0.043360433604336043</v>
      </c>
      <c r="G45" t="s">
        <v>49</v>
      </c>
      <c r="H45">
        <v>369</v>
      </c>
    </row>
    <row r="46" spans="1:8">
      <c r="A46" t="s">
        <v>94</v>
      </c>
      <c r="B46" s="1" t="s">
        <v>44</v>
      </c>
      <c r="C46" t="s">
        <v>101</v>
      </c>
      <c r="D46" t="s">
        <v>100</v>
      </c>
      <c r="E46" s="1">
        <v>23</v>
      </c>
      <c r="F46" s="2">
        <f>E46/H46</f>
        <v>0.051685393258426963</v>
      </c>
      <c r="G46" t="s">
        <v>49</v>
      </c>
      <c r="H46">
        <v>445</v>
      </c>
    </row>
    <row r="47" spans="1:8">
      <c r="A47" t="s">
        <v>50</v>
      </c>
      <c r="B47" s="1" t="s">
        <v>0</v>
      </c>
      <c r="C47" t="s">
        <v>102</v>
      </c>
      <c r="D47" t="s">
        <v>100</v>
      </c>
      <c r="E47" s="1">
        <v>142</v>
      </c>
      <c r="F47" s="2">
        <f>E47/H47</f>
        <v>0.17772215269086358</v>
      </c>
      <c r="G47" t="s">
        <v>48</v>
      </c>
      <c r="H47">
        <v>799</v>
      </c>
    </row>
    <row r="48" spans="1:8">
      <c r="A48" t="s">
        <v>51</v>
      </c>
      <c r="B48" s="1" t="s">
        <v>1</v>
      </c>
      <c r="C48" t="s">
        <v>102</v>
      </c>
      <c r="D48" t="s">
        <v>100</v>
      </c>
      <c r="E48" s="1">
        <v>100</v>
      </c>
      <c r="F48" s="2">
        <f>E48/H48</f>
        <v>0.23696682464454977</v>
      </c>
      <c r="G48" t="s">
        <v>48</v>
      </c>
      <c r="H48">
        <v>422</v>
      </c>
    </row>
    <row r="49" spans="1:8">
      <c r="A49" t="s">
        <v>52</v>
      </c>
      <c r="B49" s="1" t="s">
        <v>2</v>
      </c>
      <c r="C49" t="s">
        <v>102</v>
      </c>
      <c r="D49" t="s">
        <v>100</v>
      </c>
      <c r="E49" s="1">
        <v>129</v>
      </c>
      <c r="F49" s="2">
        <f>E49/H49</f>
        <v>0.15449101796407186</v>
      </c>
      <c r="G49" t="s">
        <v>48</v>
      </c>
      <c r="H49">
        <v>835</v>
      </c>
    </row>
    <row r="50" spans="1:8">
      <c r="A50" t="s">
        <v>53</v>
      </c>
      <c r="B50" s="1" t="s">
        <v>3</v>
      </c>
      <c r="C50" t="s">
        <v>102</v>
      </c>
      <c r="D50" t="s">
        <v>100</v>
      </c>
      <c r="E50" s="1">
        <v>84</v>
      </c>
      <c r="F50" s="2">
        <f>E50/H50</f>
        <v>0.1003584229390681</v>
      </c>
      <c r="G50" t="s">
        <v>48</v>
      </c>
      <c r="H50">
        <v>837</v>
      </c>
    </row>
    <row r="51" spans="1:8">
      <c r="A51" t="s">
        <v>54</v>
      </c>
      <c r="B51" s="1" t="s">
        <v>4</v>
      </c>
      <c r="C51" t="s">
        <v>102</v>
      </c>
      <c r="D51" t="s">
        <v>100</v>
      </c>
      <c r="E51" s="1">
        <v>98</v>
      </c>
      <c r="F51" s="2">
        <f>E51/H51</f>
        <v>0.14561664190193166</v>
      </c>
      <c r="G51" t="s">
        <v>48</v>
      </c>
      <c r="H51">
        <v>673</v>
      </c>
    </row>
    <row r="52" spans="1:8">
      <c r="A52" t="s">
        <v>55</v>
      </c>
      <c r="B52" s="1" t="s">
        <v>5</v>
      </c>
      <c r="C52" t="s">
        <v>102</v>
      </c>
      <c r="D52" t="s">
        <v>100</v>
      </c>
      <c r="E52" s="1">
        <v>47</v>
      </c>
      <c r="F52" s="2">
        <f>E52/H52</f>
        <v>0.11868686868686869</v>
      </c>
      <c r="G52" t="s">
        <v>48</v>
      </c>
      <c r="H52">
        <v>396</v>
      </c>
    </row>
    <row r="53" spans="1:8">
      <c r="A53" t="s">
        <v>56</v>
      </c>
      <c r="B53" s="1" t="s">
        <v>6</v>
      </c>
      <c r="C53" t="s">
        <v>102</v>
      </c>
      <c r="D53" t="s">
        <v>100</v>
      </c>
      <c r="E53" s="1">
        <v>115</v>
      </c>
      <c r="F53" s="2">
        <f>E53/H53</f>
        <v>0.13294797687861271</v>
      </c>
      <c r="G53" t="s">
        <v>48</v>
      </c>
      <c r="H53">
        <v>865</v>
      </c>
    </row>
    <row r="54" spans="1:8">
      <c r="A54" t="s">
        <v>57</v>
      </c>
      <c r="B54" s="1" t="s">
        <v>7</v>
      </c>
      <c r="C54" t="s">
        <v>102</v>
      </c>
      <c r="D54" t="s">
        <v>100</v>
      </c>
      <c r="E54" s="1">
        <v>119</v>
      </c>
      <c r="F54" s="2">
        <f>E54/H54</f>
        <v>0.16368638239339753</v>
      </c>
      <c r="G54" t="s">
        <v>48</v>
      </c>
      <c r="H54">
        <v>727</v>
      </c>
    </row>
    <row r="55" spans="1:8">
      <c r="A55" t="s">
        <v>58</v>
      </c>
      <c r="B55" s="1" t="s">
        <v>8</v>
      </c>
      <c r="C55" t="s">
        <v>102</v>
      </c>
      <c r="D55" t="s">
        <v>100</v>
      </c>
      <c r="E55" s="1">
        <v>140</v>
      </c>
      <c r="F55" s="2">
        <f>E55/H55</f>
        <v>0.15200868621064062</v>
      </c>
      <c r="G55" t="s">
        <v>48</v>
      </c>
      <c r="H55">
        <v>921</v>
      </c>
    </row>
    <row r="56" spans="1:8">
      <c r="A56" t="s">
        <v>59</v>
      </c>
      <c r="B56" s="1" t="s">
        <v>9</v>
      </c>
      <c r="C56" t="s">
        <v>102</v>
      </c>
      <c r="D56" t="s">
        <v>100</v>
      </c>
      <c r="E56" s="1">
        <v>77</v>
      </c>
      <c r="F56" s="2">
        <f>E56/H56</f>
        <v>0.079792746113989635</v>
      </c>
      <c r="G56" t="s">
        <v>48</v>
      </c>
      <c r="H56">
        <v>965</v>
      </c>
    </row>
    <row r="57" spans="1:8">
      <c r="A57" t="s">
        <v>60</v>
      </c>
      <c r="B57" s="1" t="s">
        <v>10</v>
      </c>
      <c r="C57" t="s">
        <v>102</v>
      </c>
      <c r="D57" t="s">
        <v>100</v>
      </c>
      <c r="E57" s="1">
        <v>65</v>
      </c>
      <c r="F57" s="2">
        <f>E57/H57</f>
        <v>0.099388379204892963</v>
      </c>
      <c r="G57" t="s">
        <v>48</v>
      </c>
      <c r="H57">
        <v>654</v>
      </c>
    </row>
    <row r="58" spans="1:8">
      <c r="A58" t="s">
        <v>61</v>
      </c>
      <c r="B58" s="1" t="s">
        <v>11</v>
      </c>
      <c r="C58" t="s">
        <v>102</v>
      </c>
      <c r="D58" t="s">
        <v>100</v>
      </c>
      <c r="E58" s="1">
        <v>57</v>
      </c>
      <c r="F58" s="2">
        <f>E58/H58</f>
        <v>0.11704312114989733</v>
      </c>
      <c r="G58" t="s">
        <v>48</v>
      </c>
      <c r="H58">
        <v>487</v>
      </c>
    </row>
    <row r="59" spans="1:8">
      <c r="A59" t="s">
        <v>62</v>
      </c>
      <c r="B59" s="1" t="s">
        <v>12</v>
      </c>
      <c r="C59" t="s">
        <v>102</v>
      </c>
      <c r="D59" t="s">
        <v>100</v>
      </c>
      <c r="E59" s="1">
        <v>37</v>
      </c>
      <c r="F59" s="2">
        <f>E59/H59</f>
        <v>0.14015151515151514</v>
      </c>
      <c r="G59" t="s">
        <v>48</v>
      </c>
      <c r="H59">
        <v>264</v>
      </c>
    </row>
    <row r="60" spans="1:8">
      <c r="A60" t="s">
        <v>63</v>
      </c>
      <c r="B60" s="1" t="s">
        <v>13</v>
      </c>
      <c r="C60" t="s">
        <v>102</v>
      </c>
      <c r="D60" t="s">
        <v>100</v>
      </c>
      <c r="E60" s="1">
        <v>91</v>
      </c>
      <c r="F60" s="2">
        <f>E60/H60</f>
        <v>0.14796747967479676</v>
      </c>
      <c r="G60" t="s">
        <v>48</v>
      </c>
      <c r="H60">
        <v>615</v>
      </c>
    </row>
    <row r="61" spans="1:8">
      <c r="A61" t="s">
        <v>64</v>
      </c>
      <c r="B61" s="1" t="s">
        <v>14</v>
      </c>
      <c r="C61" t="s">
        <v>102</v>
      </c>
      <c r="D61" t="s">
        <v>100</v>
      </c>
      <c r="E61" s="1">
        <v>93</v>
      </c>
      <c r="F61" s="2">
        <f>E61/H61</f>
        <v>0.16939890710382513</v>
      </c>
      <c r="G61" t="s">
        <v>48</v>
      </c>
      <c r="H61">
        <v>549</v>
      </c>
    </row>
    <row r="62" spans="1:8">
      <c r="A62" t="s">
        <v>65</v>
      </c>
      <c r="B62" s="1" t="s">
        <v>15</v>
      </c>
      <c r="C62" t="s">
        <v>102</v>
      </c>
      <c r="D62" t="s">
        <v>100</v>
      </c>
      <c r="E62" s="1">
        <v>53</v>
      </c>
      <c r="F62" s="2">
        <f>E62/H62</f>
        <v>0.12771084337349398</v>
      </c>
      <c r="G62" t="s">
        <v>48</v>
      </c>
      <c r="H62">
        <v>415</v>
      </c>
    </row>
    <row r="63" spans="1:8">
      <c r="A63" t="s">
        <v>66</v>
      </c>
      <c r="B63" s="1" t="s">
        <v>16</v>
      </c>
      <c r="C63" t="s">
        <v>102</v>
      </c>
      <c r="D63" t="s">
        <v>100</v>
      </c>
      <c r="E63" s="1">
        <v>135</v>
      </c>
      <c r="F63" s="2">
        <f>E63/H63</f>
        <v>0.12042818911685994</v>
      </c>
      <c r="G63" t="s">
        <v>48</v>
      </c>
      <c r="H63">
        <v>1121</v>
      </c>
    </row>
    <row r="64" spans="1:8">
      <c r="A64" t="s">
        <v>67</v>
      </c>
      <c r="B64" s="1" t="s">
        <v>17</v>
      </c>
      <c r="C64" t="s">
        <v>102</v>
      </c>
      <c r="D64" t="s">
        <v>100</v>
      </c>
      <c r="E64" s="1">
        <v>88</v>
      </c>
      <c r="F64" s="2">
        <f>E64/H64</f>
        <v>0.17922606924643583</v>
      </c>
      <c r="G64" t="s">
        <v>48</v>
      </c>
      <c r="H64">
        <v>491</v>
      </c>
    </row>
    <row r="65" spans="1:8">
      <c r="A65" t="s">
        <v>68</v>
      </c>
      <c r="B65" s="1" t="s">
        <v>18</v>
      </c>
      <c r="C65" t="s">
        <v>102</v>
      </c>
      <c r="D65" t="s">
        <v>100</v>
      </c>
      <c r="E65" s="1">
        <v>83</v>
      </c>
      <c r="F65" s="2">
        <f>E65/H65</f>
        <v>0.18609865470852019</v>
      </c>
      <c r="G65" t="s">
        <v>48</v>
      </c>
      <c r="H65">
        <v>446</v>
      </c>
    </row>
    <row r="66" spans="1:8">
      <c r="A66" t="s">
        <v>69</v>
      </c>
      <c r="B66" s="1" t="s">
        <v>19</v>
      </c>
      <c r="C66" t="s">
        <v>102</v>
      </c>
      <c r="D66" t="s">
        <v>100</v>
      </c>
      <c r="E66" s="1">
        <v>122</v>
      </c>
      <c r="F66" s="2">
        <f>E66/H66</f>
        <v>0.13232104121475055</v>
      </c>
      <c r="G66" t="s">
        <v>48</v>
      </c>
      <c r="H66">
        <v>922</v>
      </c>
    </row>
    <row r="67" spans="1:8">
      <c r="A67" t="s">
        <v>70</v>
      </c>
      <c r="B67" s="1" t="s">
        <v>20</v>
      </c>
      <c r="C67" t="s">
        <v>102</v>
      </c>
      <c r="D67" t="s">
        <v>100</v>
      </c>
      <c r="E67" s="1">
        <v>55</v>
      </c>
      <c r="F67" s="2">
        <f>E67/H67</f>
        <v>0.15068493150684931</v>
      </c>
      <c r="G67" t="s">
        <v>48</v>
      </c>
      <c r="H67">
        <v>365</v>
      </c>
    </row>
    <row r="68" spans="1:8">
      <c r="A68" t="s">
        <v>71</v>
      </c>
      <c r="B68" s="1" t="s">
        <v>21</v>
      </c>
      <c r="C68" t="s">
        <v>102</v>
      </c>
      <c r="D68" t="s">
        <v>100</v>
      </c>
      <c r="E68" s="1">
        <v>43</v>
      </c>
      <c r="F68" s="2">
        <f>E68/H68</f>
        <v>0.12951807228915663</v>
      </c>
      <c r="G68" t="s">
        <v>48</v>
      </c>
      <c r="H68">
        <v>332</v>
      </c>
    </row>
    <row r="69" spans="1:8">
      <c r="A69" t="s">
        <v>72</v>
      </c>
      <c r="B69" s="1" t="s">
        <v>22</v>
      </c>
      <c r="C69" t="s">
        <v>102</v>
      </c>
      <c r="D69" t="s">
        <v>100</v>
      </c>
      <c r="E69" s="1">
        <v>41</v>
      </c>
      <c r="F69" s="2">
        <f>E69/H69</f>
        <v>0.18222222222222223</v>
      </c>
      <c r="G69" t="s">
        <v>48</v>
      </c>
      <c r="H69">
        <v>225</v>
      </c>
    </row>
    <row r="70" spans="1:8">
      <c r="A70" t="s">
        <v>73</v>
      </c>
      <c r="B70" s="1" t="s">
        <v>23</v>
      </c>
      <c r="C70" t="s">
        <v>102</v>
      </c>
      <c r="D70" t="s">
        <v>100</v>
      </c>
      <c r="E70" s="1">
        <v>75</v>
      </c>
      <c r="F70" s="2">
        <f>E70/H70</f>
        <v>0.13274336283185842</v>
      </c>
      <c r="G70" t="s">
        <v>48</v>
      </c>
      <c r="H70">
        <v>565</v>
      </c>
    </row>
    <row r="71" spans="1:8">
      <c r="A71" t="s">
        <v>74</v>
      </c>
      <c r="B71" s="1" t="s">
        <v>24</v>
      </c>
      <c r="C71" t="s">
        <v>102</v>
      </c>
      <c r="D71" t="s">
        <v>100</v>
      </c>
      <c r="E71" s="1">
        <v>59</v>
      </c>
      <c r="F71" s="2">
        <f>E71/H71</f>
        <v>0.17455621301775148</v>
      </c>
      <c r="G71" t="s">
        <v>48</v>
      </c>
      <c r="H71">
        <v>338</v>
      </c>
    </row>
    <row r="72" spans="1:8">
      <c r="A72" t="s">
        <v>75</v>
      </c>
      <c r="B72" s="1" t="s">
        <v>25</v>
      </c>
      <c r="C72" t="s">
        <v>102</v>
      </c>
      <c r="D72" t="s">
        <v>100</v>
      </c>
      <c r="E72" s="1">
        <v>37</v>
      </c>
      <c r="F72" s="2">
        <f>E72/H72</f>
        <v>0.076604554865424432</v>
      </c>
      <c r="G72" t="s">
        <v>48</v>
      </c>
      <c r="H72">
        <v>483</v>
      </c>
    </row>
    <row r="73" spans="1:8">
      <c r="A73" t="s">
        <v>76</v>
      </c>
      <c r="B73" s="1" t="s">
        <v>26</v>
      </c>
      <c r="C73" t="s">
        <v>102</v>
      </c>
      <c r="D73" t="s">
        <v>100</v>
      </c>
      <c r="E73" s="1">
        <v>71</v>
      </c>
      <c r="F73" s="2">
        <f>E73/H73</f>
        <v>0.142570281124498</v>
      </c>
      <c r="G73" t="s">
        <v>48</v>
      </c>
      <c r="H73">
        <v>498</v>
      </c>
    </row>
    <row r="74" spans="1:8">
      <c r="A74" t="s">
        <v>77</v>
      </c>
      <c r="B74" s="1" t="s">
        <v>27</v>
      </c>
      <c r="C74" t="s">
        <v>102</v>
      </c>
      <c r="D74" t="s">
        <v>100</v>
      </c>
      <c r="E74" s="1">
        <v>51</v>
      </c>
      <c r="F74" s="2">
        <f>E74/H74</f>
        <v>0.1223021582733813</v>
      </c>
      <c r="G74" t="s">
        <v>48</v>
      </c>
      <c r="H74">
        <v>417</v>
      </c>
    </row>
    <row r="75" spans="1:8">
      <c r="A75" t="s">
        <v>78</v>
      </c>
      <c r="B75" s="1" t="s">
        <v>28</v>
      </c>
      <c r="C75" t="s">
        <v>102</v>
      </c>
      <c r="D75" t="s">
        <v>100</v>
      </c>
      <c r="E75" s="1">
        <v>60</v>
      </c>
      <c r="F75" s="2">
        <f>E75/H75</f>
        <v>0.13129102844638948</v>
      </c>
      <c r="G75" t="s">
        <v>48</v>
      </c>
      <c r="H75">
        <v>457</v>
      </c>
    </row>
    <row r="76" spans="1:8">
      <c r="A76" t="s">
        <v>79</v>
      </c>
      <c r="B76" s="1" t="s">
        <v>29</v>
      </c>
      <c r="C76" t="s">
        <v>102</v>
      </c>
      <c r="D76" t="s">
        <v>100</v>
      </c>
      <c r="E76" s="1">
        <v>128</v>
      </c>
      <c r="F76" s="2">
        <f>E76/H76</f>
        <v>0.17952314165497896</v>
      </c>
      <c r="G76" t="s">
        <v>48</v>
      </c>
      <c r="H76">
        <v>713</v>
      </c>
    </row>
    <row r="77" spans="1:8">
      <c r="A77" t="s">
        <v>80</v>
      </c>
      <c r="B77" s="1" t="s">
        <v>30</v>
      </c>
      <c r="C77" t="s">
        <v>102</v>
      </c>
      <c r="D77" t="s">
        <v>100</v>
      </c>
      <c r="E77" s="1">
        <v>45</v>
      </c>
      <c r="F77" s="2">
        <f>E77/H77</f>
        <v>0.085877862595419852</v>
      </c>
      <c r="G77" t="s">
        <v>48</v>
      </c>
      <c r="H77">
        <v>524</v>
      </c>
    </row>
    <row r="78" spans="1:8">
      <c r="A78" t="s">
        <v>81</v>
      </c>
      <c r="B78" s="1" t="s">
        <v>31</v>
      </c>
      <c r="C78" t="s">
        <v>102</v>
      </c>
      <c r="D78" t="s">
        <v>100</v>
      </c>
      <c r="E78" s="1">
        <v>113</v>
      </c>
      <c r="F78" s="2">
        <f>E78/H78</f>
        <v>0.12363238512035012</v>
      </c>
      <c r="G78" t="s">
        <v>48</v>
      </c>
      <c r="H78">
        <v>914</v>
      </c>
    </row>
    <row r="79" spans="1:8">
      <c r="A79" t="s">
        <v>82</v>
      </c>
      <c r="B79" s="1" t="s">
        <v>32</v>
      </c>
      <c r="C79" t="s">
        <v>102</v>
      </c>
      <c r="D79" t="s">
        <v>100</v>
      </c>
      <c r="E79" s="1">
        <v>55</v>
      </c>
      <c r="F79" s="2">
        <f>E79/H79</f>
        <v>0.11066398390342053</v>
      </c>
      <c r="G79" t="s">
        <v>48</v>
      </c>
      <c r="H79">
        <v>497</v>
      </c>
    </row>
    <row r="80" spans="1:8">
      <c r="A80" t="s">
        <v>83</v>
      </c>
      <c r="B80" s="1" t="s">
        <v>33</v>
      </c>
      <c r="C80" t="s">
        <v>102</v>
      </c>
      <c r="D80" t="s">
        <v>100</v>
      </c>
      <c r="E80" s="1">
        <v>83</v>
      </c>
      <c r="F80" s="2">
        <f>E80/H80</f>
        <v>0.11416781292984869</v>
      </c>
      <c r="G80" t="s">
        <v>48</v>
      </c>
      <c r="H80">
        <v>727</v>
      </c>
    </row>
    <row r="81" spans="1:8">
      <c r="A81" t="s">
        <v>84</v>
      </c>
      <c r="B81" s="1" t="s">
        <v>34</v>
      </c>
      <c r="C81" t="s">
        <v>102</v>
      </c>
      <c r="D81" t="s">
        <v>100</v>
      </c>
      <c r="E81" s="1">
        <v>174</v>
      </c>
      <c r="F81" s="2">
        <f>E81/H81</f>
        <v>0.13141993957703926</v>
      </c>
      <c r="G81" t="s">
        <v>48</v>
      </c>
      <c r="H81">
        <v>1324</v>
      </c>
    </row>
    <row r="82" spans="1:8">
      <c r="A82" t="s">
        <v>85</v>
      </c>
      <c r="B82" s="1" t="s">
        <v>35</v>
      </c>
      <c r="C82" t="s">
        <v>102</v>
      </c>
      <c r="D82" t="s">
        <v>100</v>
      </c>
      <c r="E82" s="1">
        <v>36</v>
      </c>
      <c r="F82" s="2">
        <f>E82/H82</f>
        <v>0.17560975609756097</v>
      </c>
      <c r="G82" t="s">
        <v>48</v>
      </c>
      <c r="H82">
        <v>205</v>
      </c>
    </row>
    <row r="83" spans="1:8">
      <c r="A83" t="s">
        <v>86</v>
      </c>
      <c r="B83" s="1" t="s">
        <v>36</v>
      </c>
      <c r="C83" t="s">
        <v>102</v>
      </c>
      <c r="D83" t="s">
        <v>100</v>
      </c>
      <c r="E83" s="1">
        <v>46</v>
      </c>
      <c r="F83" s="2">
        <f>E83/H83</f>
        <v>0.14886731391585761</v>
      </c>
      <c r="G83" t="s">
        <v>48</v>
      </c>
      <c r="H83">
        <v>309</v>
      </c>
    </row>
    <row r="84" spans="1:8">
      <c r="A84" t="s">
        <v>87</v>
      </c>
      <c r="B84" s="1" t="s">
        <v>37</v>
      </c>
      <c r="C84" t="s">
        <v>102</v>
      </c>
      <c r="D84" t="s">
        <v>100</v>
      </c>
      <c r="E84" s="1">
        <v>56</v>
      </c>
      <c r="F84" s="2">
        <f>E84/H84</f>
        <v>0.1396508728179551</v>
      </c>
      <c r="G84" t="s">
        <v>48</v>
      </c>
      <c r="H84">
        <v>401</v>
      </c>
    </row>
    <row r="85" spans="1:8">
      <c r="A85" t="s">
        <v>88</v>
      </c>
      <c r="B85" s="1" t="s">
        <v>38</v>
      </c>
      <c r="C85" t="s">
        <v>102</v>
      </c>
      <c r="D85" t="s">
        <v>100</v>
      </c>
      <c r="E85" s="1">
        <v>50</v>
      </c>
      <c r="F85" s="2">
        <f>E85/H85</f>
        <v>0.086956521739130432</v>
      </c>
      <c r="G85" t="s">
        <v>48</v>
      </c>
      <c r="H85">
        <v>575</v>
      </c>
    </row>
    <row r="86" spans="1:8">
      <c r="A86" t="s">
        <v>89</v>
      </c>
      <c r="B86" s="1" t="s">
        <v>39</v>
      </c>
      <c r="C86" t="s">
        <v>102</v>
      </c>
      <c r="D86" t="s">
        <v>100</v>
      </c>
      <c r="E86" s="1">
        <v>59</v>
      </c>
      <c r="F86" s="2">
        <f>E86/H86</f>
        <v>0.18380062305295949</v>
      </c>
      <c r="G86" t="s">
        <v>48</v>
      </c>
      <c r="H86">
        <v>321</v>
      </c>
    </row>
    <row r="87" spans="1:8">
      <c r="A87" t="s">
        <v>90</v>
      </c>
      <c r="B87" s="1" t="s">
        <v>40</v>
      </c>
      <c r="C87" t="s">
        <v>102</v>
      </c>
      <c r="D87" t="s">
        <v>100</v>
      </c>
      <c r="E87" s="1">
        <v>56</v>
      </c>
      <c r="F87" s="2">
        <f>E87/H87</f>
        <v>0.16231884057971013</v>
      </c>
      <c r="G87" t="s">
        <v>48</v>
      </c>
      <c r="H87">
        <v>345</v>
      </c>
    </row>
    <row r="88" spans="1:8">
      <c r="A88" t="s">
        <v>91</v>
      </c>
      <c r="B88" s="1" t="s">
        <v>41</v>
      </c>
      <c r="C88" t="s">
        <v>102</v>
      </c>
      <c r="D88" t="s">
        <v>100</v>
      </c>
      <c r="E88" s="1">
        <v>138</v>
      </c>
      <c r="F88" s="2">
        <f>E88/H88</f>
        <v>0.15699658703071673</v>
      </c>
      <c r="G88" t="s">
        <v>48</v>
      </c>
      <c r="H88">
        <v>879</v>
      </c>
    </row>
    <row r="89" spans="1:8">
      <c r="A89" t="s">
        <v>92</v>
      </c>
      <c r="B89" s="1" t="s">
        <v>42</v>
      </c>
      <c r="C89" t="s">
        <v>102</v>
      </c>
      <c r="D89" t="s">
        <v>100</v>
      </c>
      <c r="E89" s="1">
        <v>45</v>
      </c>
      <c r="F89" s="2">
        <f>E89/H89</f>
        <v>0.12857142857142856</v>
      </c>
      <c r="G89" t="s">
        <v>48</v>
      </c>
      <c r="H89">
        <v>350</v>
      </c>
    </row>
    <row r="90" spans="1:8">
      <c r="A90" t="s">
        <v>93</v>
      </c>
      <c r="B90" s="1" t="s">
        <v>43</v>
      </c>
      <c r="C90" t="s">
        <v>102</v>
      </c>
      <c r="D90" t="s">
        <v>100</v>
      </c>
      <c r="E90" s="1">
        <v>54</v>
      </c>
      <c r="F90" s="2">
        <f>E90/H90</f>
        <v>0.27411167512690354</v>
      </c>
      <c r="G90" t="s">
        <v>48</v>
      </c>
      <c r="H90">
        <v>197</v>
      </c>
    </row>
    <row r="91" spans="1:8">
      <c r="A91" t="s">
        <v>94</v>
      </c>
      <c r="B91" s="1" t="s">
        <v>44</v>
      </c>
      <c r="C91" t="s">
        <v>102</v>
      </c>
      <c r="D91" t="s">
        <v>100</v>
      </c>
      <c r="E91" s="1">
        <v>63</v>
      </c>
      <c r="F91" s="2">
        <f>E91/H91</f>
        <v>0.23247232472324722</v>
      </c>
      <c r="G91" t="s">
        <v>48</v>
      </c>
      <c r="H91">
        <v>271</v>
      </c>
    </row>
    <row r="92" spans="1:8">
      <c r="A92" t="s">
        <v>50</v>
      </c>
      <c r="B92" s="1" t="s">
        <v>0</v>
      </c>
      <c r="C92" t="s">
        <v>103</v>
      </c>
      <c r="D92" t="s">
        <v>100</v>
      </c>
      <c r="E92" s="1">
        <v>110</v>
      </c>
      <c r="F92" s="2">
        <f>E92/H92</f>
        <v>0.40293040293040294</v>
      </c>
      <c r="G92" t="s">
        <v>47</v>
      </c>
      <c r="H92">
        <v>273</v>
      </c>
    </row>
    <row r="93" spans="1:8">
      <c r="A93" t="s">
        <v>51</v>
      </c>
      <c r="B93" s="1" t="s">
        <v>1</v>
      </c>
      <c r="C93" t="s">
        <v>103</v>
      </c>
      <c r="D93" t="s">
        <v>100</v>
      </c>
      <c r="E93" s="1">
        <v>71</v>
      </c>
      <c r="F93" s="2">
        <f>E93/H93</f>
        <v>0.34803921568627449</v>
      </c>
      <c r="G93" t="s">
        <v>47</v>
      </c>
      <c r="H93">
        <v>204</v>
      </c>
    </row>
    <row r="94" spans="1:8">
      <c r="A94" t="s">
        <v>52</v>
      </c>
      <c r="B94" s="1" t="s">
        <v>2</v>
      </c>
      <c r="C94" t="s">
        <v>103</v>
      </c>
      <c r="D94" t="s">
        <v>100</v>
      </c>
      <c r="E94" s="1">
        <v>133</v>
      </c>
      <c r="F94" s="2">
        <f>E94/H94</f>
        <v>0.32920792079207922</v>
      </c>
      <c r="G94" t="s">
        <v>47</v>
      </c>
      <c r="H94">
        <v>404</v>
      </c>
    </row>
    <row r="95" spans="1:8">
      <c r="A95" t="s">
        <v>53</v>
      </c>
      <c r="B95" s="1" t="s">
        <v>3</v>
      </c>
      <c r="C95" t="s">
        <v>103</v>
      </c>
      <c r="D95" t="s">
        <v>100</v>
      </c>
      <c r="E95" s="1">
        <v>111</v>
      </c>
      <c r="F95" s="2">
        <f>E95/H95</f>
        <v>0.38144329896907214</v>
      </c>
      <c r="G95" t="s">
        <v>47</v>
      </c>
      <c r="H95">
        <v>291</v>
      </c>
    </row>
    <row r="96" spans="1:8">
      <c r="A96" t="s">
        <v>54</v>
      </c>
      <c r="B96" s="1" t="s">
        <v>4</v>
      </c>
      <c r="C96" t="s">
        <v>103</v>
      </c>
      <c r="D96" t="s">
        <v>100</v>
      </c>
      <c r="E96" s="1">
        <v>98</v>
      </c>
      <c r="F96" s="2">
        <f>E96/H96</f>
        <v>0.38582677165354329</v>
      </c>
      <c r="G96" t="s">
        <v>47</v>
      </c>
      <c r="H96">
        <v>254</v>
      </c>
    </row>
    <row r="97" spans="1:8">
      <c r="A97" t="s">
        <v>55</v>
      </c>
      <c r="B97" s="1" t="s">
        <v>5</v>
      </c>
      <c r="C97" t="s">
        <v>103</v>
      </c>
      <c r="D97" t="s">
        <v>100</v>
      </c>
      <c r="E97" s="1">
        <v>46</v>
      </c>
      <c r="F97" s="2">
        <f>E97/H97</f>
        <v>0.323943661971831</v>
      </c>
      <c r="G97" t="s">
        <v>47</v>
      </c>
      <c r="H97">
        <v>142</v>
      </c>
    </row>
    <row r="98" spans="1:8">
      <c r="A98" t="s">
        <v>56</v>
      </c>
      <c r="B98" s="1" t="s">
        <v>6</v>
      </c>
      <c r="C98" t="s">
        <v>103</v>
      </c>
      <c r="D98" t="s">
        <v>100</v>
      </c>
      <c r="E98" s="1">
        <v>132</v>
      </c>
      <c r="F98" s="2">
        <f>E98/H98</f>
        <v>0.37931034482758619</v>
      </c>
      <c r="G98" t="s">
        <v>47</v>
      </c>
      <c r="H98">
        <v>348</v>
      </c>
    </row>
    <row r="99" spans="1:8">
      <c r="A99" t="s">
        <v>57</v>
      </c>
      <c r="B99" s="1" t="s">
        <v>7</v>
      </c>
      <c r="C99" t="s">
        <v>103</v>
      </c>
      <c r="D99" t="s">
        <v>100</v>
      </c>
      <c r="E99" s="1">
        <v>72</v>
      </c>
      <c r="F99" s="2">
        <f>E99/H99</f>
        <v>0.34951456310679613</v>
      </c>
      <c r="G99" t="s">
        <v>47</v>
      </c>
      <c r="H99">
        <v>206</v>
      </c>
    </row>
    <row r="100" spans="1:8">
      <c r="A100" t="s">
        <v>58</v>
      </c>
      <c r="B100" s="1" t="s">
        <v>8</v>
      </c>
      <c r="C100" t="s">
        <v>103</v>
      </c>
      <c r="D100" t="s">
        <v>100</v>
      </c>
      <c r="E100" s="1">
        <v>171</v>
      </c>
      <c r="F100" s="2">
        <f>E100/H100</f>
        <v>0.38</v>
      </c>
      <c r="G100" t="s">
        <v>47</v>
      </c>
      <c r="H100">
        <v>450</v>
      </c>
    </row>
    <row r="101" spans="1:8">
      <c r="A101" t="s">
        <v>59</v>
      </c>
      <c r="B101" s="1" t="s">
        <v>9</v>
      </c>
      <c r="C101" t="s">
        <v>103</v>
      </c>
      <c r="D101" t="s">
        <v>100</v>
      </c>
      <c r="E101" s="1">
        <v>116</v>
      </c>
      <c r="F101" s="2">
        <f>E101/H101</f>
        <v>0.39455782312925169</v>
      </c>
      <c r="G101" t="s">
        <v>47</v>
      </c>
      <c r="H101">
        <v>294</v>
      </c>
    </row>
    <row r="102" spans="1:8">
      <c r="A102" t="s">
        <v>60</v>
      </c>
      <c r="B102" s="1" t="s">
        <v>10</v>
      </c>
      <c r="C102" t="s">
        <v>103</v>
      </c>
      <c r="D102" t="s">
        <v>100</v>
      </c>
      <c r="E102" s="1">
        <v>75</v>
      </c>
      <c r="F102" s="2">
        <f>E102/H102</f>
        <v>0.33936651583710409</v>
      </c>
      <c r="G102" t="s">
        <v>47</v>
      </c>
      <c r="H102">
        <v>221</v>
      </c>
    </row>
    <row r="103" spans="1:8">
      <c r="A103" t="s">
        <v>61</v>
      </c>
      <c r="B103" s="1" t="s">
        <v>11</v>
      </c>
      <c r="C103" t="s">
        <v>103</v>
      </c>
      <c r="D103" t="s">
        <v>100</v>
      </c>
      <c r="E103" s="1">
        <v>86</v>
      </c>
      <c r="F103" s="2">
        <f>E103/H103</f>
        <v>0.41747572815533979</v>
      </c>
      <c r="G103" t="s">
        <v>47</v>
      </c>
      <c r="H103">
        <v>206</v>
      </c>
    </row>
    <row r="104" spans="1:8">
      <c r="A104" t="s">
        <v>62</v>
      </c>
      <c r="B104" s="1" t="s">
        <v>12</v>
      </c>
      <c r="C104" t="s">
        <v>103</v>
      </c>
      <c r="D104" t="s">
        <v>100</v>
      </c>
      <c r="E104" s="1">
        <v>20</v>
      </c>
      <c r="F104" s="2">
        <f>E104/H104</f>
        <v>0.2857142857142857</v>
      </c>
      <c r="G104" t="s">
        <v>47</v>
      </c>
      <c r="H104">
        <v>70</v>
      </c>
    </row>
    <row r="105" spans="1:8">
      <c r="A105" t="s">
        <v>63</v>
      </c>
      <c r="B105" s="1" t="s">
        <v>13</v>
      </c>
      <c r="C105" t="s">
        <v>103</v>
      </c>
      <c r="D105" t="s">
        <v>100</v>
      </c>
      <c r="E105" s="1">
        <v>89</v>
      </c>
      <c r="F105" s="2">
        <f>E105/H105</f>
        <v>0.489010989010989</v>
      </c>
      <c r="G105" t="s">
        <v>47</v>
      </c>
      <c r="H105">
        <v>182</v>
      </c>
    </row>
    <row r="106" spans="1:8">
      <c r="A106" t="s">
        <v>64</v>
      </c>
      <c r="B106" s="1" t="s">
        <v>14</v>
      </c>
      <c r="C106" t="s">
        <v>103</v>
      </c>
      <c r="D106" t="s">
        <v>100</v>
      </c>
      <c r="E106" s="1">
        <v>76</v>
      </c>
      <c r="F106" s="2">
        <f>E106/H106</f>
        <v>0.45508982035928142</v>
      </c>
      <c r="G106" t="s">
        <v>47</v>
      </c>
      <c r="H106">
        <v>167</v>
      </c>
    </row>
    <row r="107" spans="1:8">
      <c r="A107" t="s">
        <v>65</v>
      </c>
      <c r="B107" s="1" t="s">
        <v>15</v>
      </c>
      <c r="C107" t="s">
        <v>103</v>
      </c>
      <c r="D107" t="s">
        <v>100</v>
      </c>
      <c r="E107" s="1">
        <v>64</v>
      </c>
      <c r="F107" s="2">
        <f>E107/H107</f>
        <v>0.39506172839506171</v>
      </c>
      <c r="G107" t="s">
        <v>47</v>
      </c>
      <c r="H107">
        <v>162</v>
      </c>
    </row>
    <row r="108" spans="1:8">
      <c r="A108" t="s">
        <v>66</v>
      </c>
      <c r="B108" s="1" t="s">
        <v>16</v>
      </c>
      <c r="C108" t="s">
        <v>103</v>
      </c>
      <c r="D108" t="s">
        <v>100</v>
      </c>
      <c r="E108" s="1">
        <v>147</v>
      </c>
      <c r="F108" s="2">
        <f>E108/H108</f>
        <v>0.45652173913043476</v>
      </c>
      <c r="G108" t="s">
        <v>47</v>
      </c>
      <c r="H108">
        <v>322</v>
      </c>
    </row>
    <row r="109" spans="1:8">
      <c r="A109" t="s">
        <v>67</v>
      </c>
      <c r="B109" s="1" t="s">
        <v>17</v>
      </c>
      <c r="C109" t="s">
        <v>103</v>
      </c>
      <c r="D109" t="s">
        <v>100</v>
      </c>
      <c r="E109" s="1">
        <v>92</v>
      </c>
      <c r="F109" s="2">
        <f>E109/H109</f>
        <v>0.50273224043715847</v>
      </c>
      <c r="G109" t="s">
        <v>47</v>
      </c>
      <c r="H109">
        <v>183</v>
      </c>
    </row>
    <row r="110" spans="1:8">
      <c r="A110" t="s">
        <v>68</v>
      </c>
      <c r="B110" s="1" t="s">
        <v>18</v>
      </c>
      <c r="C110" t="s">
        <v>103</v>
      </c>
      <c r="D110" t="s">
        <v>100</v>
      </c>
      <c r="E110" s="1">
        <v>83</v>
      </c>
      <c r="F110" s="2">
        <f>E110/H110</f>
        <v>0.41293532338308458</v>
      </c>
      <c r="G110" t="s">
        <v>47</v>
      </c>
      <c r="H110">
        <v>201</v>
      </c>
    </row>
    <row r="111" spans="1:8">
      <c r="A111" t="s">
        <v>69</v>
      </c>
      <c r="B111" s="1" t="s">
        <v>19</v>
      </c>
      <c r="C111" t="s">
        <v>103</v>
      </c>
      <c r="D111" t="s">
        <v>100</v>
      </c>
      <c r="E111" s="1">
        <v>178</v>
      </c>
      <c r="F111" s="2">
        <f>E111/H111</f>
        <v>0.38444924406047515</v>
      </c>
      <c r="G111" t="s">
        <v>47</v>
      </c>
      <c r="H111">
        <v>463</v>
      </c>
    </row>
    <row r="112" spans="1:8">
      <c r="A112" t="s">
        <v>70</v>
      </c>
      <c r="B112" s="1" t="s">
        <v>20</v>
      </c>
      <c r="C112" t="s">
        <v>103</v>
      </c>
      <c r="D112" t="s">
        <v>100</v>
      </c>
      <c r="E112" s="1">
        <v>60</v>
      </c>
      <c r="F112" s="2">
        <f>E112/H112</f>
        <v>0.36144578313253012</v>
      </c>
      <c r="G112" t="s">
        <v>47</v>
      </c>
      <c r="H112">
        <v>166</v>
      </c>
    </row>
    <row r="113" spans="1:8">
      <c r="A113" t="s">
        <v>71</v>
      </c>
      <c r="B113" s="1" t="s">
        <v>21</v>
      </c>
      <c r="C113" t="s">
        <v>103</v>
      </c>
      <c r="D113" t="s">
        <v>100</v>
      </c>
      <c r="E113" s="1">
        <v>57</v>
      </c>
      <c r="F113" s="2">
        <f>E113/H113</f>
        <v>0.456</v>
      </c>
      <c r="G113" t="s">
        <v>47</v>
      </c>
      <c r="H113">
        <v>125</v>
      </c>
    </row>
    <row r="114" spans="1:8">
      <c r="A114" t="s">
        <v>72</v>
      </c>
      <c r="B114" s="1" t="s">
        <v>22</v>
      </c>
      <c r="C114" t="s">
        <v>103</v>
      </c>
      <c r="D114" t="s">
        <v>100</v>
      </c>
      <c r="E114" s="1">
        <v>31</v>
      </c>
      <c r="F114" s="2">
        <f>E114/H114</f>
        <v>0.46268656716417911</v>
      </c>
      <c r="G114" t="s">
        <v>47</v>
      </c>
      <c r="H114">
        <v>67</v>
      </c>
    </row>
    <row r="115" spans="1:8">
      <c r="A115" t="s">
        <v>73</v>
      </c>
      <c r="B115" s="1" t="s">
        <v>23</v>
      </c>
      <c r="C115" t="s">
        <v>103</v>
      </c>
      <c r="D115" t="s">
        <v>100</v>
      </c>
      <c r="E115" s="1">
        <v>67</v>
      </c>
      <c r="F115" s="2">
        <f>E115/H115</f>
        <v>0.32211538461538464</v>
      </c>
      <c r="G115" t="s">
        <v>47</v>
      </c>
      <c r="H115">
        <v>208</v>
      </c>
    </row>
    <row r="116" spans="1:8">
      <c r="A116" t="s">
        <v>74</v>
      </c>
      <c r="B116" s="1" t="s">
        <v>24</v>
      </c>
      <c r="C116" t="s">
        <v>103</v>
      </c>
      <c r="D116" t="s">
        <v>100</v>
      </c>
      <c r="E116" s="1">
        <v>58</v>
      </c>
      <c r="F116" s="2">
        <f>E116/H116</f>
        <v>0.5321100917431193</v>
      </c>
      <c r="G116" t="s">
        <v>47</v>
      </c>
      <c r="H116">
        <v>109</v>
      </c>
    </row>
    <row r="117" spans="1:8">
      <c r="A117" t="s">
        <v>75</v>
      </c>
      <c r="B117" s="1" t="s">
        <v>25</v>
      </c>
      <c r="C117" t="s">
        <v>103</v>
      </c>
      <c r="D117" t="s">
        <v>100</v>
      </c>
      <c r="E117" s="1">
        <v>48</v>
      </c>
      <c r="F117" s="2">
        <f>E117/H117</f>
        <v>0.29090909090909089</v>
      </c>
      <c r="G117" t="s">
        <v>47</v>
      </c>
      <c r="H117">
        <v>165</v>
      </c>
    </row>
    <row r="118" spans="1:8">
      <c r="A118" t="s">
        <v>76</v>
      </c>
      <c r="B118" s="1" t="s">
        <v>26</v>
      </c>
      <c r="C118" t="s">
        <v>103</v>
      </c>
      <c r="D118" t="s">
        <v>100</v>
      </c>
      <c r="E118" s="1">
        <v>104</v>
      </c>
      <c r="F118" s="2">
        <f>E118/H118</f>
        <v>0.4279835390946502</v>
      </c>
      <c r="G118" t="s">
        <v>47</v>
      </c>
      <c r="H118">
        <v>243</v>
      </c>
    </row>
    <row r="119" spans="1:8">
      <c r="A119" t="s">
        <v>77</v>
      </c>
      <c r="B119" s="1" t="s">
        <v>27</v>
      </c>
      <c r="C119" t="s">
        <v>103</v>
      </c>
      <c r="D119" t="s">
        <v>100</v>
      </c>
      <c r="E119" s="1">
        <v>85</v>
      </c>
      <c r="F119" s="2">
        <f>E119/H119</f>
        <v>0.35564853556485354</v>
      </c>
      <c r="G119" t="s">
        <v>47</v>
      </c>
      <c r="H119">
        <v>239</v>
      </c>
    </row>
    <row r="120" spans="1:8">
      <c r="A120" t="s">
        <v>78</v>
      </c>
      <c r="B120" s="1" t="s">
        <v>28</v>
      </c>
      <c r="C120" t="s">
        <v>103</v>
      </c>
      <c r="D120" t="s">
        <v>100</v>
      </c>
      <c r="E120" s="1">
        <v>68</v>
      </c>
      <c r="F120" s="2">
        <f>E120/H120</f>
        <v>0.40963855421686746</v>
      </c>
      <c r="G120" t="s">
        <v>47</v>
      </c>
      <c r="H120">
        <v>166</v>
      </c>
    </row>
    <row r="121" spans="1:8">
      <c r="A121" t="s">
        <v>79</v>
      </c>
      <c r="B121" s="1" t="s">
        <v>29</v>
      </c>
      <c r="C121" t="s">
        <v>103</v>
      </c>
      <c r="D121" t="s">
        <v>100</v>
      </c>
      <c r="E121" s="1">
        <v>118</v>
      </c>
      <c r="F121" s="2">
        <f>E121/H121</f>
        <v>0.4259927797833935</v>
      </c>
      <c r="G121" t="s">
        <v>47</v>
      </c>
      <c r="H121">
        <v>277</v>
      </c>
    </row>
    <row r="122" spans="1:8">
      <c r="A122" t="s">
        <v>80</v>
      </c>
      <c r="B122" s="1" t="s">
        <v>30</v>
      </c>
      <c r="C122" t="s">
        <v>103</v>
      </c>
      <c r="D122" t="s">
        <v>100</v>
      </c>
      <c r="E122" s="1">
        <v>54</v>
      </c>
      <c r="F122" s="2">
        <f>E122/H122</f>
        <v>0.32926829268292684</v>
      </c>
      <c r="G122" t="s">
        <v>47</v>
      </c>
      <c r="H122">
        <v>164</v>
      </c>
    </row>
    <row r="123" spans="1:8">
      <c r="A123" t="s">
        <v>81</v>
      </c>
      <c r="B123" s="1" t="s">
        <v>31</v>
      </c>
      <c r="C123" t="s">
        <v>103</v>
      </c>
      <c r="D123" t="s">
        <v>100</v>
      </c>
      <c r="E123" s="1">
        <v>112</v>
      </c>
      <c r="F123" s="2">
        <f>E123/H123</f>
        <v>0.3209169054441261</v>
      </c>
      <c r="G123" t="s">
        <v>47</v>
      </c>
      <c r="H123">
        <v>349</v>
      </c>
    </row>
    <row r="124" spans="1:8">
      <c r="A124" t="s">
        <v>82</v>
      </c>
      <c r="B124" s="1" t="s">
        <v>32</v>
      </c>
      <c r="C124" t="s">
        <v>103</v>
      </c>
      <c r="D124" t="s">
        <v>100</v>
      </c>
      <c r="E124" s="1">
        <v>53</v>
      </c>
      <c r="F124" s="2">
        <f>E124/H124</f>
        <v>0.26237623762376239</v>
      </c>
      <c r="G124" t="s">
        <v>47</v>
      </c>
      <c r="H124">
        <v>202</v>
      </c>
    </row>
    <row r="125" spans="1:8">
      <c r="A125" t="s">
        <v>83</v>
      </c>
      <c r="B125" s="1" t="s">
        <v>33</v>
      </c>
      <c r="C125" t="s">
        <v>103</v>
      </c>
      <c r="D125" t="s">
        <v>100</v>
      </c>
      <c r="E125" s="1">
        <v>111</v>
      </c>
      <c r="F125" s="2">
        <f>E125/H125</f>
        <v>0.28172588832487311</v>
      </c>
      <c r="G125" t="s">
        <v>47</v>
      </c>
      <c r="H125">
        <v>394</v>
      </c>
    </row>
    <row r="126" spans="1:8">
      <c r="A126" t="s">
        <v>84</v>
      </c>
      <c r="B126" s="1" t="s">
        <v>34</v>
      </c>
      <c r="C126" t="s">
        <v>103</v>
      </c>
      <c r="D126" t="s">
        <v>100</v>
      </c>
      <c r="E126" s="1">
        <v>199</v>
      </c>
      <c r="F126" s="2">
        <f>E126/H126</f>
        <v>0.41372141372141374</v>
      </c>
      <c r="G126" t="s">
        <v>47</v>
      </c>
      <c r="H126">
        <v>481</v>
      </c>
    </row>
    <row r="127" spans="1:8">
      <c r="A127" t="s">
        <v>85</v>
      </c>
      <c r="B127" s="1" t="s">
        <v>35</v>
      </c>
      <c r="C127" t="s">
        <v>103</v>
      </c>
      <c r="D127" t="s">
        <v>100</v>
      </c>
      <c r="E127" s="1">
        <v>27</v>
      </c>
      <c r="F127" s="2">
        <f>E127/H127</f>
        <v>0.44262295081967212</v>
      </c>
      <c r="G127" t="s">
        <v>47</v>
      </c>
      <c r="H127">
        <v>61</v>
      </c>
    </row>
    <row r="128" spans="1:8">
      <c r="A128" t="s">
        <v>86</v>
      </c>
      <c r="B128" s="1" t="s">
        <v>36</v>
      </c>
      <c r="C128" t="s">
        <v>103</v>
      </c>
      <c r="D128" t="s">
        <v>100</v>
      </c>
      <c r="E128" s="1">
        <v>30</v>
      </c>
      <c r="F128" s="2">
        <f>E128/H128</f>
        <v>0.27027027027027029</v>
      </c>
      <c r="G128" t="s">
        <v>47</v>
      </c>
      <c r="H128">
        <v>111</v>
      </c>
    </row>
    <row r="129" spans="1:8">
      <c r="A129" t="s">
        <v>87</v>
      </c>
      <c r="B129" s="1" t="s">
        <v>37</v>
      </c>
      <c r="C129" t="s">
        <v>103</v>
      </c>
      <c r="D129" t="s">
        <v>100</v>
      </c>
      <c r="E129" s="1">
        <v>84</v>
      </c>
      <c r="F129" s="2">
        <f>E129/H129</f>
        <v>0.42211055276381909</v>
      </c>
      <c r="G129" t="s">
        <v>47</v>
      </c>
      <c r="H129">
        <v>199</v>
      </c>
    </row>
    <row r="130" spans="1:8">
      <c r="A130" t="s">
        <v>88</v>
      </c>
      <c r="B130" s="1" t="s">
        <v>38</v>
      </c>
      <c r="C130" t="s">
        <v>103</v>
      </c>
      <c r="D130" t="s">
        <v>100</v>
      </c>
      <c r="E130" s="1">
        <v>69</v>
      </c>
      <c r="F130" s="2">
        <f>E130/H130</f>
        <v>0.29870129870129869</v>
      </c>
      <c r="G130" t="s">
        <v>47</v>
      </c>
      <c r="H130">
        <v>231</v>
      </c>
    </row>
    <row r="131" spans="1:8">
      <c r="A131" t="s">
        <v>89</v>
      </c>
      <c r="B131" s="1" t="s">
        <v>39</v>
      </c>
      <c r="C131" t="s">
        <v>103</v>
      </c>
      <c r="D131" t="s">
        <v>100</v>
      </c>
      <c r="E131" s="1">
        <v>37</v>
      </c>
      <c r="F131" s="2">
        <f>E131/H131</f>
        <v>0.33636363636363636</v>
      </c>
      <c r="G131" t="s">
        <v>47</v>
      </c>
      <c r="H131">
        <v>110</v>
      </c>
    </row>
    <row r="132" spans="1:8">
      <c r="A132" t="s">
        <v>90</v>
      </c>
      <c r="B132" s="1" t="s">
        <v>40</v>
      </c>
      <c r="C132" t="s">
        <v>103</v>
      </c>
      <c r="D132" t="s">
        <v>100</v>
      </c>
      <c r="E132" s="1">
        <v>33</v>
      </c>
      <c r="F132" s="2">
        <f>E132/H132</f>
        <v>0.264</v>
      </c>
      <c r="G132" t="s">
        <v>47</v>
      </c>
      <c r="H132">
        <v>125</v>
      </c>
    </row>
    <row r="133" spans="1:8">
      <c r="A133" t="s">
        <v>91</v>
      </c>
      <c r="B133" s="1" t="s">
        <v>41</v>
      </c>
      <c r="C133" t="s">
        <v>103</v>
      </c>
      <c r="D133" t="s">
        <v>100</v>
      </c>
      <c r="E133" s="1">
        <v>114</v>
      </c>
      <c r="F133" s="2">
        <f>E133/H133</f>
        <v>0.48717948717948717</v>
      </c>
      <c r="G133" t="s">
        <v>47</v>
      </c>
      <c r="H133">
        <v>234</v>
      </c>
    </row>
    <row r="134" spans="1:8">
      <c r="A134" t="s">
        <v>92</v>
      </c>
      <c r="B134" s="1" t="s">
        <v>42</v>
      </c>
      <c r="C134" t="s">
        <v>103</v>
      </c>
      <c r="D134" t="s">
        <v>100</v>
      </c>
      <c r="E134" s="1">
        <v>45</v>
      </c>
      <c r="F134" s="2">
        <f>E134/H134</f>
        <v>0.38135593220338981</v>
      </c>
      <c r="G134" t="s">
        <v>47</v>
      </c>
      <c r="H134">
        <v>118</v>
      </c>
    </row>
    <row r="135" spans="1:8">
      <c r="A135" t="s">
        <v>93</v>
      </c>
      <c r="B135" s="1" t="s">
        <v>43</v>
      </c>
      <c r="C135" t="s">
        <v>103</v>
      </c>
      <c r="D135" t="s">
        <v>100</v>
      </c>
      <c r="E135" s="1">
        <v>23</v>
      </c>
      <c r="F135" s="2">
        <f>E135/H135</f>
        <v>0.40350877192982454</v>
      </c>
      <c r="G135" t="s">
        <v>47</v>
      </c>
      <c r="H135">
        <v>57</v>
      </c>
    </row>
    <row r="136" spans="1:8">
      <c r="A136" t="s">
        <v>94</v>
      </c>
      <c r="B136" s="1" t="s">
        <v>44</v>
      </c>
      <c r="C136" t="s">
        <v>103</v>
      </c>
      <c r="D136" t="s">
        <v>100</v>
      </c>
      <c r="E136" s="1">
        <v>41</v>
      </c>
      <c r="F136" s="2">
        <f>E136/H136</f>
        <v>0.52564102564102566</v>
      </c>
      <c r="G136" t="s">
        <v>47</v>
      </c>
      <c r="H136">
        <v>78</v>
      </c>
    </row>
    <row r="137" spans="1:8">
      <c r="A137" t="s">
        <v>107</v>
      </c>
      <c r="B137" s="1" t="s">
        <v>104</v>
      </c>
      <c r="C137" s="1" t="s">
        <v>101</v>
      </c>
      <c r="D137" t="s">
        <v>100</v>
      </c>
      <c r="E137">
        <f>'[1]Data Sheet 0'!$C$14+'[1]Data Sheet 0'!$D$14</f>
        <v>1304</v>
      </c>
      <c r="F137" s="2">
        <f>E137/H137</f>
        <v>0.03229241474951091</v>
      </c>
      <c r="G137" s="1" t="s">
        <v>101</v>
      </c>
      <c r="H137" s="3">
        <f>'[2]Data'!$B$10+'[2]Data'!$B$11</f>
        <v>40381</v>
      </c>
    </row>
    <row r="138" spans="1:8">
      <c r="A138" t="s">
        <v>107</v>
      </c>
      <c r="B138" s="1" t="s">
        <v>104</v>
      </c>
      <c r="C138" s="1" t="s">
        <v>102</v>
      </c>
      <c r="D138" t="s">
        <v>100</v>
      </c>
      <c r="E138">
        <f>'[1]Data Sheet 0'!$E$14+'[1]Data Sheet 0'!$F$14</f>
        <v>3607</v>
      </c>
      <c r="F138" s="2">
        <f>E138/H138</f>
        <v>0.14068411404500955</v>
      </c>
      <c r="G138" s="1" t="s">
        <v>102</v>
      </c>
      <c r="H138" s="3">
        <f>'[2]Data'!$B$12+'[2]Data'!$B$13</f>
        <v>25639</v>
      </c>
    </row>
    <row r="139" spans="1:8">
      <c r="A139" t="s">
        <v>107</v>
      </c>
      <c r="B139" s="1" t="s">
        <v>104</v>
      </c>
      <c r="C139" s="1" t="s">
        <v>103</v>
      </c>
      <c r="D139" t="s">
        <v>100</v>
      </c>
      <c r="E139">
        <f>'[1]Data Sheet 0'!$G$14+'[1]Data Sheet 0'!$H$14</f>
        <v>3695</v>
      </c>
      <c r="F139" s="2">
        <f>E139/H139</f>
        <v>0.37987046365785959</v>
      </c>
      <c r="G139" s="1" t="s">
        <v>103</v>
      </c>
      <c r="H139" s="3">
        <f>'[2]Data'!$B$14</f>
        <v>9727</v>
      </c>
    </row>
    <row r="140" spans="1:8">
      <c r="A140" t="s">
        <v>105</v>
      </c>
      <c r="B140" s="1" t="s">
        <v>106</v>
      </c>
      <c r="C140" s="1" t="s">
        <v>101</v>
      </c>
      <c r="D140" t="s">
        <v>100</v>
      </c>
      <c r="E140">
        <f>'[1]Data Sheet 0'!$C$13+'[1]Data Sheet 0'!$D$13</f>
        <v>197873</v>
      </c>
      <c r="F140" s="2">
        <f>E140/H140</f>
        <v>0.035562170131141491</v>
      </c>
      <c r="G140" s="1" t="s">
        <v>101</v>
      </c>
      <c r="H140" s="3">
        <f>'[2]Data'!$C$10+'[2]Data'!$C$11</f>
        <v>5564143</v>
      </c>
    </row>
    <row r="141" spans="1:8">
      <c r="A141" t="s">
        <v>105</v>
      </c>
      <c r="B141" s="1" t="s">
        <v>106</v>
      </c>
      <c r="C141" s="1" t="s">
        <v>102</v>
      </c>
      <c r="D141" t="s">
        <v>100</v>
      </c>
      <c r="E141">
        <f>'[1]Data Sheet 0'!$E$13+'[1]Data Sheet 0'!$F$13</f>
        <v>504051</v>
      </c>
      <c r="F141" s="2">
        <f>E141/H141</f>
        <v>0.14547518383864971</v>
      </c>
      <c r="G141" s="1" t="s">
        <v>102</v>
      </c>
      <c r="H141" s="3">
        <f>'[2]Data'!$C$12+'[2]Data'!$C$13</f>
        <v>3464859</v>
      </c>
    </row>
    <row r="142" spans="1:8">
      <c r="A142" t="s">
        <v>105</v>
      </c>
      <c r="B142" s="1" t="s">
        <v>106</v>
      </c>
      <c r="C142" s="1" t="s">
        <v>103</v>
      </c>
      <c r="D142" t="s">
        <v>100</v>
      </c>
      <c r="E142">
        <f>'[1]Data Sheet 0'!$G$13+'[1]Data Sheet 0'!$H$13</f>
        <v>524709</v>
      </c>
      <c r="F142" s="2">
        <f>E142/H142</f>
        <v>0.38235707763821492</v>
      </c>
      <c r="G142" s="1" t="s">
        <v>103</v>
      </c>
      <c r="H142" s="3">
        <f>'[2]Data'!$C$14</f>
        <v>1372301</v>
      </c>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189"/>
  <sheetViews>
    <sheetView view="normal" workbookViewId="0">
      <selection pane="topLeft" activeCell="B12" sqref="B12"/>
    </sheetView>
  </sheetViews>
  <sheetFormatPr defaultRowHeight="15"/>
  <cols>
    <col min="1" max="1" width="13.125" customWidth="1"/>
    <col min="2" max="2" width="32.25390625" customWidth="1"/>
    <col min="3" max="3" width="19.375" customWidth="1"/>
    <col min="4" max="4" width="41.875" customWidth="1"/>
    <col min="6" max="6" width="19.00390625" customWidth="1"/>
    <col min="7" max="7" width="22.875" customWidth="1"/>
  </cols>
  <sheetData>
    <row r="1" spans="1:8" s="10" customFormat="1">
      <c r="A1" s="10" t="s">
        <v>95</v>
      </c>
      <c r="B1" s="10" t="s">
        <v>96</v>
      </c>
      <c r="C1" s="10" t="s">
        <v>46</v>
      </c>
      <c r="D1" s="10" t="s">
        <v>97</v>
      </c>
      <c r="E1" s="10" t="s">
        <v>45</v>
      </c>
      <c r="F1" s="11" t="s">
        <v>98</v>
      </c>
      <c r="G1" s="10" t="s">
        <v>99</v>
      </c>
      <c r="H1" s="10" t="s">
        <v>159</v>
      </c>
    </row>
    <row r="2" spans="1:8">
      <c r="A2" t="s">
        <v>50</v>
      </c>
      <c r="B2" t="s">
        <v>0</v>
      </c>
      <c r="C2" t="s">
        <v>112</v>
      </c>
      <c r="D2" t="s">
        <v>120</v>
      </c>
      <c r="E2">
        <v>431</v>
      </c>
      <c r="F2" s="2">
        <v>0.22986666666666666</v>
      </c>
      <c r="G2" t="s">
        <v>117</v>
      </c>
      <c r="H2">
        <v>1875</v>
      </c>
    </row>
    <row r="3" spans="1:8">
      <c r="A3" t="s">
        <v>50</v>
      </c>
      <c r="B3" t="s">
        <v>0</v>
      </c>
      <c r="C3" t="s">
        <v>101</v>
      </c>
      <c r="D3" t="s">
        <v>120</v>
      </c>
      <c r="E3">
        <v>338</v>
      </c>
      <c r="F3" s="2">
        <v>0.25413533834586466</v>
      </c>
      <c r="G3" t="s">
        <v>49</v>
      </c>
      <c r="H3">
        <v>1330</v>
      </c>
    </row>
    <row r="4" spans="1:8">
      <c r="A4" t="s">
        <v>50</v>
      </c>
      <c r="B4" t="s">
        <v>0</v>
      </c>
      <c r="C4" t="s">
        <v>102</v>
      </c>
      <c r="D4" t="s">
        <v>120</v>
      </c>
      <c r="E4">
        <v>275</v>
      </c>
      <c r="F4" s="2">
        <v>0.35621761658031087</v>
      </c>
      <c r="G4" t="s">
        <v>48</v>
      </c>
      <c r="H4">
        <v>772</v>
      </c>
    </row>
    <row r="5" spans="1:8">
      <c r="A5" t="s">
        <v>50</v>
      </c>
      <c r="B5" t="s">
        <v>0</v>
      </c>
      <c r="C5" t="s">
        <v>103</v>
      </c>
      <c r="D5" t="s">
        <v>120</v>
      </c>
      <c r="E5">
        <v>148</v>
      </c>
      <c r="F5" s="2">
        <v>0.66367713004484308</v>
      </c>
      <c r="G5" t="s">
        <v>47</v>
      </c>
      <c r="H5">
        <v>223</v>
      </c>
    </row>
    <row r="6" spans="1:8">
      <c r="A6" t="s">
        <v>51</v>
      </c>
      <c r="B6" t="s">
        <v>1</v>
      </c>
      <c r="C6" t="s">
        <v>112</v>
      </c>
      <c r="D6" t="s">
        <v>120</v>
      </c>
      <c r="E6">
        <v>295</v>
      </c>
      <c r="F6" s="2">
        <v>0.21675238795003673</v>
      </c>
      <c r="G6" t="s">
        <v>117</v>
      </c>
      <c r="H6">
        <v>1361</v>
      </c>
    </row>
    <row r="7" spans="1:8">
      <c r="A7" t="s">
        <v>51</v>
      </c>
      <c r="B7" t="s">
        <v>1</v>
      </c>
      <c r="C7" t="s">
        <v>101</v>
      </c>
      <c r="D7" t="s">
        <v>120</v>
      </c>
      <c r="E7">
        <v>234</v>
      </c>
      <c r="F7" s="2">
        <v>0.2772511848341232</v>
      </c>
      <c r="G7" t="s">
        <v>49</v>
      </c>
      <c r="H7">
        <v>844</v>
      </c>
    </row>
    <row r="8" spans="1:8">
      <c r="A8" t="s">
        <v>51</v>
      </c>
      <c r="B8" t="s">
        <v>1</v>
      </c>
      <c r="C8" t="s">
        <v>102</v>
      </c>
      <c r="D8" t="s">
        <v>120</v>
      </c>
      <c r="E8">
        <v>194</v>
      </c>
      <c r="F8" s="2">
        <v>0.47317073170731705</v>
      </c>
      <c r="G8" t="s">
        <v>48</v>
      </c>
      <c r="H8">
        <v>410</v>
      </c>
    </row>
    <row r="9" spans="1:8">
      <c r="A9" t="s">
        <v>51</v>
      </c>
      <c r="B9" t="s">
        <v>1</v>
      </c>
      <c r="C9" t="s">
        <v>103</v>
      </c>
      <c r="D9" t="s">
        <v>120</v>
      </c>
      <c r="E9">
        <v>124</v>
      </c>
      <c r="F9" s="2">
        <v>0.70454545454545459</v>
      </c>
      <c r="G9" t="s">
        <v>47</v>
      </c>
      <c r="H9">
        <v>176</v>
      </c>
    </row>
    <row r="10" spans="1:8">
      <c r="A10" t="s">
        <v>52</v>
      </c>
      <c r="B10" t="s">
        <v>2</v>
      </c>
      <c r="C10" t="s">
        <v>112</v>
      </c>
      <c r="D10" t="s">
        <v>120</v>
      </c>
      <c r="E10">
        <v>518</v>
      </c>
      <c r="F10" s="2">
        <v>0.28890128276631344</v>
      </c>
      <c r="G10" t="s">
        <v>117</v>
      </c>
      <c r="H10">
        <v>1793</v>
      </c>
    </row>
    <row r="11" spans="1:8">
      <c r="A11" t="s">
        <v>52</v>
      </c>
      <c r="B11" t="s">
        <v>2</v>
      </c>
      <c r="C11" t="s">
        <v>101</v>
      </c>
      <c r="D11" t="s">
        <v>120</v>
      </c>
      <c r="E11">
        <v>383</v>
      </c>
      <c r="F11" s="2">
        <v>0.29643962848297212</v>
      </c>
      <c r="G11" t="s">
        <v>49</v>
      </c>
      <c r="H11">
        <v>1292</v>
      </c>
    </row>
    <row r="12" spans="1:8">
      <c r="A12" t="s">
        <v>52</v>
      </c>
      <c r="B12" t="s">
        <v>2</v>
      </c>
      <c r="C12" t="s">
        <v>102</v>
      </c>
      <c r="D12" t="s">
        <v>120</v>
      </c>
      <c r="E12">
        <v>341</v>
      </c>
      <c r="F12" s="2">
        <v>0.4194341943419434</v>
      </c>
      <c r="G12" t="s">
        <v>48</v>
      </c>
      <c r="H12">
        <v>813</v>
      </c>
    </row>
    <row r="13" spans="1:8">
      <c r="A13" t="s">
        <v>52</v>
      </c>
      <c r="B13" t="s">
        <v>2</v>
      </c>
      <c r="C13" t="s">
        <v>103</v>
      </c>
      <c r="D13" t="s">
        <v>120</v>
      </c>
      <c r="E13">
        <v>263</v>
      </c>
      <c r="F13" s="2">
        <v>0.70133333333333336</v>
      </c>
      <c r="G13" t="s">
        <v>47</v>
      </c>
      <c r="H13">
        <v>375</v>
      </c>
    </row>
    <row r="14" spans="1:8">
      <c r="A14" t="s">
        <v>53</v>
      </c>
      <c r="B14" t="s">
        <v>3</v>
      </c>
      <c r="C14" t="s">
        <v>112</v>
      </c>
      <c r="D14" t="s">
        <v>120</v>
      </c>
      <c r="E14">
        <v>54</v>
      </c>
      <c r="F14" s="2">
        <v>0.037318590186592948</v>
      </c>
      <c r="G14" t="s">
        <v>117</v>
      </c>
      <c r="H14">
        <v>1447</v>
      </c>
    </row>
    <row r="15" spans="1:8">
      <c r="A15" t="s">
        <v>53</v>
      </c>
      <c r="B15" t="s">
        <v>3</v>
      </c>
      <c r="C15" t="s">
        <v>101</v>
      </c>
      <c r="D15" t="s">
        <v>120</v>
      </c>
      <c r="E15">
        <v>57</v>
      </c>
      <c r="F15" s="2">
        <v>0.049565217391304345</v>
      </c>
      <c r="G15" t="s">
        <v>49</v>
      </c>
      <c r="H15">
        <v>1150</v>
      </c>
    </row>
    <row r="16" spans="1:8">
      <c r="A16" t="s">
        <v>53</v>
      </c>
      <c r="B16" t="s">
        <v>3</v>
      </c>
      <c r="C16" t="s">
        <v>102</v>
      </c>
      <c r="D16" t="s">
        <v>120</v>
      </c>
      <c r="E16">
        <v>92</v>
      </c>
      <c r="F16" s="2">
        <v>0.1117861482381531</v>
      </c>
      <c r="G16" t="s">
        <v>48</v>
      </c>
      <c r="H16">
        <v>823</v>
      </c>
    </row>
    <row r="17" spans="1:8">
      <c r="A17" t="s">
        <v>53</v>
      </c>
      <c r="B17" t="s">
        <v>3</v>
      </c>
      <c r="C17" t="s">
        <v>103</v>
      </c>
      <c r="D17" t="s">
        <v>120</v>
      </c>
      <c r="E17">
        <v>101</v>
      </c>
      <c r="F17" s="2">
        <v>0.40239043824701193</v>
      </c>
      <c r="G17" t="s">
        <v>47</v>
      </c>
      <c r="H17">
        <v>251</v>
      </c>
    </row>
    <row r="18" spans="1:8">
      <c r="A18" t="s">
        <v>54</v>
      </c>
      <c r="B18" t="s">
        <v>4</v>
      </c>
      <c r="C18" t="s">
        <v>112</v>
      </c>
      <c r="D18" t="s">
        <v>120</v>
      </c>
      <c r="E18">
        <v>51</v>
      </c>
      <c r="F18" s="2">
        <v>0.031116534472239169</v>
      </c>
      <c r="G18" t="s">
        <v>117</v>
      </c>
      <c r="H18">
        <v>1639</v>
      </c>
    </row>
    <row r="19" spans="1:8">
      <c r="A19" t="s">
        <v>54</v>
      </c>
      <c r="B19" t="s">
        <v>4</v>
      </c>
      <c r="C19" t="s">
        <v>101</v>
      </c>
      <c r="D19" t="s">
        <v>120</v>
      </c>
      <c r="E19">
        <v>53</v>
      </c>
      <c r="F19" s="2">
        <v>0.045571797076526227</v>
      </c>
      <c r="G19" t="s">
        <v>49</v>
      </c>
      <c r="H19">
        <v>1163</v>
      </c>
    </row>
    <row r="20" spans="1:8">
      <c r="A20" t="s">
        <v>54</v>
      </c>
      <c r="B20" t="s">
        <v>4</v>
      </c>
      <c r="C20" t="s">
        <v>102</v>
      </c>
      <c r="D20" t="s">
        <v>120</v>
      </c>
      <c r="E20">
        <v>92</v>
      </c>
      <c r="F20" s="2">
        <v>0.14045801526717558</v>
      </c>
      <c r="G20" t="s">
        <v>48</v>
      </c>
      <c r="H20">
        <v>655</v>
      </c>
    </row>
    <row r="21" spans="1:8">
      <c r="A21" t="s">
        <v>54</v>
      </c>
      <c r="B21" t="s">
        <v>4</v>
      </c>
      <c r="C21" t="s">
        <v>103</v>
      </c>
      <c r="D21" t="s">
        <v>120</v>
      </c>
      <c r="E21">
        <v>88</v>
      </c>
      <c r="F21" s="2">
        <v>0.38596491228070173</v>
      </c>
      <c r="G21" t="s">
        <v>47</v>
      </c>
      <c r="H21">
        <v>228</v>
      </c>
    </row>
    <row r="22" spans="1:8">
      <c r="A22" t="s">
        <v>55</v>
      </c>
      <c r="B22" t="s">
        <v>5</v>
      </c>
      <c r="C22" t="s">
        <v>112</v>
      </c>
      <c r="D22" t="s">
        <v>120</v>
      </c>
      <c r="E22">
        <v>29</v>
      </c>
      <c r="F22" s="2">
        <v>0.039617486338797817</v>
      </c>
      <c r="G22" t="s">
        <v>117</v>
      </c>
      <c r="H22">
        <v>732</v>
      </c>
    </row>
    <row r="23" spans="1:8">
      <c r="A23" t="s">
        <v>55</v>
      </c>
      <c r="B23" t="s">
        <v>5</v>
      </c>
      <c r="C23" t="s">
        <v>101</v>
      </c>
      <c r="D23" t="s">
        <v>120</v>
      </c>
      <c r="E23">
        <v>17</v>
      </c>
      <c r="F23" s="2">
        <v>0.027375201288244767</v>
      </c>
      <c r="G23" t="s">
        <v>49</v>
      </c>
      <c r="H23">
        <v>621</v>
      </c>
    </row>
    <row r="24" spans="1:8">
      <c r="A24" t="s">
        <v>55</v>
      </c>
      <c r="B24" t="s">
        <v>5</v>
      </c>
      <c r="C24" t="s">
        <v>102</v>
      </c>
      <c r="D24" t="s">
        <v>120</v>
      </c>
      <c r="E24">
        <v>37</v>
      </c>
      <c r="F24" s="2">
        <v>0.093434343434343439</v>
      </c>
      <c r="G24" t="s">
        <v>48</v>
      </c>
      <c r="H24">
        <v>396</v>
      </c>
    </row>
    <row r="25" spans="1:8">
      <c r="A25" t="s">
        <v>55</v>
      </c>
      <c r="B25" t="s">
        <v>5</v>
      </c>
      <c r="C25" t="s">
        <v>103</v>
      </c>
      <c r="D25" t="s">
        <v>120</v>
      </c>
      <c r="E25">
        <v>42</v>
      </c>
      <c r="F25" s="2">
        <v>0.29577464788732394</v>
      </c>
      <c r="G25" t="s">
        <v>47</v>
      </c>
      <c r="H25">
        <v>142</v>
      </c>
    </row>
    <row r="26" spans="1:8">
      <c r="A26" t="s">
        <v>56</v>
      </c>
      <c r="B26" t="s">
        <v>6</v>
      </c>
      <c r="C26" t="s">
        <v>112</v>
      </c>
      <c r="D26" t="s">
        <v>120</v>
      </c>
      <c r="E26">
        <v>81</v>
      </c>
      <c r="F26" s="2">
        <v>0.061456752655538696</v>
      </c>
      <c r="G26" t="s">
        <v>117</v>
      </c>
      <c r="H26">
        <v>1318</v>
      </c>
    </row>
    <row r="27" spans="1:8">
      <c r="A27" t="s">
        <v>56</v>
      </c>
      <c r="B27" t="s">
        <v>6</v>
      </c>
      <c r="C27" t="s">
        <v>101</v>
      </c>
      <c r="D27" t="s">
        <v>120</v>
      </c>
      <c r="E27">
        <v>125</v>
      </c>
      <c r="F27" s="2">
        <v>0.10105092966855295</v>
      </c>
      <c r="G27" t="s">
        <v>49</v>
      </c>
      <c r="H27">
        <v>1237</v>
      </c>
    </row>
    <row r="28" spans="1:8">
      <c r="A28" t="s">
        <v>56</v>
      </c>
      <c r="B28" t="s">
        <v>6</v>
      </c>
      <c r="C28" t="s">
        <v>102</v>
      </c>
      <c r="D28" t="s">
        <v>120</v>
      </c>
      <c r="E28">
        <v>169</v>
      </c>
      <c r="F28" s="2">
        <v>0.20143027413587605</v>
      </c>
      <c r="G28" t="s">
        <v>48</v>
      </c>
      <c r="H28">
        <v>839</v>
      </c>
    </row>
    <row r="29" spans="1:8">
      <c r="A29" t="s">
        <v>56</v>
      </c>
      <c r="B29" t="s">
        <v>6</v>
      </c>
      <c r="C29" t="s">
        <v>103</v>
      </c>
      <c r="D29" t="s">
        <v>120</v>
      </c>
      <c r="E29">
        <v>121</v>
      </c>
      <c r="F29" s="2">
        <v>0.43682310469314078</v>
      </c>
      <c r="G29" t="s">
        <v>47</v>
      </c>
      <c r="H29">
        <v>277</v>
      </c>
    </row>
    <row r="30" spans="1:8">
      <c r="A30" t="s">
        <v>57</v>
      </c>
      <c r="B30" t="s">
        <v>7</v>
      </c>
      <c r="C30" t="s">
        <v>112</v>
      </c>
      <c r="D30" t="s">
        <v>120</v>
      </c>
      <c r="E30">
        <v>39</v>
      </c>
      <c r="F30" s="2">
        <v>0.028739867354458364</v>
      </c>
      <c r="G30" t="s">
        <v>117</v>
      </c>
      <c r="H30">
        <v>1357</v>
      </c>
    </row>
    <row r="31" spans="1:8">
      <c r="A31" t="s">
        <v>57</v>
      </c>
      <c r="B31" t="s">
        <v>7</v>
      </c>
      <c r="C31" t="s">
        <v>101</v>
      </c>
      <c r="D31" t="s">
        <v>120</v>
      </c>
      <c r="E31">
        <v>73</v>
      </c>
      <c r="F31" s="2">
        <v>0.055344958301743748</v>
      </c>
      <c r="G31" t="s">
        <v>49</v>
      </c>
      <c r="H31">
        <v>1319</v>
      </c>
    </row>
    <row r="32" spans="1:8">
      <c r="A32" t="s">
        <v>57</v>
      </c>
      <c r="B32" t="s">
        <v>7</v>
      </c>
      <c r="C32" t="s">
        <v>102</v>
      </c>
      <c r="D32" t="s">
        <v>120</v>
      </c>
      <c r="E32">
        <v>74</v>
      </c>
      <c r="F32" s="2">
        <v>0.10422535211267606</v>
      </c>
      <c r="G32" t="s">
        <v>48</v>
      </c>
      <c r="H32">
        <v>710</v>
      </c>
    </row>
    <row r="33" spans="1:8">
      <c r="A33" t="s">
        <v>57</v>
      </c>
      <c r="B33" t="s">
        <v>7</v>
      </c>
      <c r="C33" t="s">
        <v>103</v>
      </c>
      <c r="D33" t="s">
        <v>120</v>
      </c>
      <c r="E33">
        <v>66</v>
      </c>
      <c r="F33" s="2">
        <v>0.336734693877551</v>
      </c>
      <c r="G33" t="s">
        <v>47</v>
      </c>
      <c r="H33">
        <v>196</v>
      </c>
    </row>
    <row r="34" spans="1:8">
      <c r="A34" t="s">
        <v>58</v>
      </c>
      <c r="B34" t="s">
        <v>8</v>
      </c>
      <c r="C34" t="s">
        <v>112</v>
      </c>
      <c r="D34" t="s">
        <v>120</v>
      </c>
      <c r="E34">
        <v>120</v>
      </c>
      <c r="F34" s="2">
        <v>0.0846262341325811</v>
      </c>
      <c r="G34" t="s">
        <v>117</v>
      </c>
      <c r="H34">
        <v>1418</v>
      </c>
    </row>
    <row r="35" spans="1:8">
      <c r="A35" t="s">
        <v>58</v>
      </c>
      <c r="B35" t="s">
        <v>8</v>
      </c>
      <c r="C35" t="s">
        <v>101</v>
      </c>
      <c r="D35" t="s">
        <v>120</v>
      </c>
      <c r="E35">
        <v>191</v>
      </c>
      <c r="F35" s="2">
        <v>0.14613618974751338</v>
      </c>
      <c r="G35" t="s">
        <v>49</v>
      </c>
      <c r="H35">
        <v>1307</v>
      </c>
    </row>
    <row r="36" spans="1:8">
      <c r="A36" t="s">
        <v>58</v>
      </c>
      <c r="B36" t="s">
        <v>8</v>
      </c>
      <c r="C36" t="s">
        <v>102</v>
      </c>
      <c r="D36" t="s">
        <v>120</v>
      </c>
      <c r="E36">
        <v>209</v>
      </c>
      <c r="F36" s="2">
        <v>0.2335195530726257</v>
      </c>
      <c r="G36" t="s">
        <v>48</v>
      </c>
      <c r="H36">
        <v>895</v>
      </c>
    </row>
    <row r="37" spans="1:8">
      <c r="A37" t="s">
        <v>58</v>
      </c>
      <c r="B37" t="s">
        <v>8</v>
      </c>
      <c r="C37" t="s">
        <v>103</v>
      </c>
      <c r="D37" t="s">
        <v>120</v>
      </c>
      <c r="E37">
        <v>213</v>
      </c>
      <c r="F37" s="2">
        <v>0.52078239608801957</v>
      </c>
      <c r="G37" t="s">
        <v>47</v>
      </c>
      <c r="H37">
        <v>409</v>
      </c>
    </row>
    <row r="38" spans="1:8">
      <c r="A38" t="s">
        <v>59</v>
      </c>
      <c r="B38" t="s">
        <v>9</v>
      </c>
      <c r="C38" t="s">
        <v>112</v>
      </c>
      <c r="D38" t="s">
        <v>120</v>
      </c>
      <c r="E38">
        <v>107</v>
      </c>
      <c r="F38" s="2">
        <v>0.0812452543659833</v>
      </c>
      <c r="G38" t="s">
        <v>117</v>
      </c>
      <c r="H38">
        <v>1317</v>
      </c>
    </row>
    <row r="39" spans="1:8">
      <c r="A39" t="s">
        <v>59</v>
      </c>
      <c r="B39" t="s">
        <v>9</v>
      </c>
      <c r="C39" t="s">
        <v>101</v>
      </c>
      <c r="D39" t="s">
        <v>120</v>
      </c>
      <c r="E39">
        <v>123</v>
      </c>
      <c r="F39" s="2">
        <v>0.099837662337662336</v>
      </c>
      <c r="G39" t="s">
        <v>49</v>
      </c>
      <c r="H39">
        <v>1232</v>
      </c>
    </row>
    <row r="40" spans="1:8">
      <c r="A40" t="s">
        <v>59</v>
      </c>
      <c r="B40" t="s">
        <v>9</v>
      </c>
      <c r="C40" t="s">
        <v>102</v>
      </c>
      <c r="D40" t="s">
        <v>120</v>
      </c>
      <c r="E40">
        <v>172</v>
      </c>
      <c r="F40" s="2">
        <v>0.17916666666666667</v>
      </c>
      <c r="G40" t="s">
        <v>48</v>
      </c>
      <c r="H40">
        <v>960</v>
      </c>
    </row>
    <row r="41" spans="1:8">
      <c r="A41" t="s">
        <v>59</v>
      </c>
      <c r="B41" t="s">
        <v>9</v>
      </c>
      <c r="C41" t="s">
        <v>103</v>
      </c>
      <c r="D41" t="s">
        <v>120</v>
      </c>
      <c r="E41">
        <v>115</v>
      </c>
      <c r="F41" s="2">
        <v>0.39930555555555558</v>
      </c>
      <c r="G41" t="s">
        <v>47</v>
      </c>
      <c r="H41">
        <v>288</v>
      </c>
    </row>
    <row r="42" spans="1:8">
      <c r="A42" t="s">
        <v>60</v>
      </c>
      <c r="B42" t="s">
        <v>10</v>
      </c>
      <c r="C42" t="s">
        <v>112</v>
      </c>
      <c r="D42" t="s">
        <v>120</v>
      </c>
      <c r="E42">
        <v>57</v>
      </c>
      <c r="F42" s="2">
        <v>0.042792792792792793</v>
      </c>
      <c r="G42" t="s">
        <v>117</v>
      </c>
      <c r="H42">
        <v>1332</v>
      </c>
    </row>
    <row r="43" spans="1:8">
      <c r="A43" t="s">
        <v>60</v>
      </c>
      <c r="B43" t="s">
        <v>10</v>
      </c>
      <c r="C43" t="s">
        <v>101</v>
      </c>
      <c r="D43" t="s">
        <v>120</v>
      </c>
      <c r="E43">
        <v>76</v>
      </c>
      <c r="F43" s="2">
        <v>0.068965517241379309</v>
      </c>
      <c r="G43" t="s">
        <v>49</v>
      </c>
      <c r="H43">
        <v>1102</v>
      </c>
    </row>
    <row r="44" spans="1:8">
      <c r="A44" t="s">
        <v>60</v>
      </c>
      <c r="B44" t="s">
        <v>10</v>
      </c>
      <c r="C44" t="s">
        <v>102</v>
      </c>
      <c r="D44" t="s">
        <v>120</v>
      </c>
      <c r="E44">
        <v>77</v>
      </c>
      <c r="F44" s="2">
        <v>0.11773700305810397</v>
      </c>
      <c r="G44" t="s">
        <v>48</v>
      </c>
      <c r="H44">
        <v>654</v>
      </c>
    </row>
    <row r="45" spans="1:8">
      <c r="A45" t="s">
        <v>60</v>
      </c>
      <c r="B45" t="s">
        <v>10</v>
      </c>
      <c r="C45" t="s">
        <v>103</v>
      </c>
      <c r="D45" t="s">
        <v>120</v>
      </c>
      <c r="E45">
        <v>69</v>
      </c>
      <c r="F45" s="2">
        <v>0.3094170403587444</v>
      </c>
      <c r="G45" t="s">
        <v>47</v>
      </c>
      <c r="H45">
        <v>223</v>
      </c>
    </row>
    <row r="46" spans="1:8">
      <c r="A46" t="s">
        <v>61</v>
      </c>
      <c r="B46" t="s">
        <v>11</v>
      </c>
      <c r="C46" t="s">
        <v>112</v>
      </c>
      <c r="D46" t="s">
        <v>120</v>
      </c>
      <c r="E46">
        <v>27</v>
      </c>
      <c r="F46" s="2">
        <v>0.036935704514363885</v>
      </c>
      <c r="G46" t="s">
        <v>117</v>
      </c>
      <c r="H46">
        <v>731</v>
      </c>
    </row>
    <row r="47" spans="1:8">
      <c r="A47" t="s">
        <v>61</v>
      </c>
      <c r="B47" t="s">
        <v>11</v>
      </c>
      <c r="C47" t="s">
        <v>101</v>
      </c>
      <c r="D47" t="s">
        <v>120</v>
      </c>
      <c r="E47">
        <v>56</v>
      </c>
      <c r="F47" s="2">
        <v>0.093959731543624164</v>
      </c>
      <c r="G47" t="s">
        <v>49</v>
      </c>
      <c r="H47">
        <v>596</v>
      </c>
    </row>
    <row r="48" spans="1:8">
      <c r="A48" t="s">
        <v>61</v>
      </c>
      <c r="B48" t="s">
        <v>11</v>
      </c>
      <c r="C48" t="s">
        <v>102</v>
      </c>
      <c r="D48" t="s">
        <v>120</v>
      </c>
      <c r="E48">
        <v>82</v>
      </c>
      <c r="F48" s="2">
        <v>0.17372881355932204</v>
      </c>
      <c r="G48" t="s">
        <v>48</v>
      </c>
      <c r="H48">
        <v>472</v>
      </c>
    </row>
    <row r="49" spans="1:8">
      <c r="A49" t="s">
        <v>61</v>
      </c>
      <c r="B49" t="s">
        <v>11</v>
      </c>
      <c r="C49" t="s">
        <v>103</v>
      </c>
      <c r="D49" t="s">
        <v>120</v>
      </c>
      <c r="E49">
        <v>81</v>
      </c>
      <c r="F49" s="2">
        <v>0.48214285714285715</v>
      </c>
      <c r="G49" t="s">
        <v>47</v>
      </c>
      <c r="H49">
        <v>168</v>
      </c>
    </row>
    <row r="50" spans="1:8">
      <c r="A50" t="s">
        <v>62</v>
      </c>
      <c r="B50" t="s">
        <v>12</v>
      </c>
      <c r="C50" t="s">
        <v>112</v>
      </c>
      <c r="D50" t="s">
        <v>120</v>
      </c>
      <c r="E50">
        <v>160</v>
      </c>
      <c r="F50" s="2">
        <v>0.21739130434782608</v>
      </c>
      <c r="G50" t="s">
        <v>117</v>
      </c>
      <c r="H50">
        <v>736</v>
      </c>
    </row>
    <row r="51" spans="1:8">
      <c r="A51" t="s">
        <v>62</v>
      </c>
      <c r="B51" t="s">
        <v>12</v>
      </c>
      <c r="C51" t="s">
        <v>101</v>
      </c>
      <c r="D51" t="s">
        <v>120</v>
      </c>
      <c r="E51">
        <v>122</v>
      </c>
      <c r="F51" s="2">
        <v>0.244</v>
      </c>
      <c r="G51" t="s">
        <v>49</v>
      </c>
      <c r="H51">
        <v>500</v>
      </c>
    </row>
    <row r="52" spans="1:8">
      <c r="A52" t="s">
        <v>62</v>
      </c>
      <c r="B52" t="s">
        <v>12</v>
      </c>
      <c r="C52" t="s">
        <v>102</v>
      </c>
      <c r="D52" t="s">
        <v>120</v>
      </c>
      <c r="E52">
        <v>87</v>
      </c>
      <c r="F52" s="2">
        <v>0.33079847908745247</v>
      </c>
      <c r="G52" t="s">
        <v>48</v>
      </c>
      <c r="H52">
        <v>263</v>
      </c>
    </row>
    <row r="53" spans="1:8">
      <c r="A53" t="s">
        <v>62</v>
      </c>
      <c r="B53" t="s">
        <v>12</v>
      </c>
      <c r="C53" t="s">
        <v>103</v>
      </c>
      <c r="D53" t="s">
        <v>120</v>
      </c>
      <c r="E53">
        <v>34</v>
      </c>
      <c r="F53" s="2">
        <v>0.49275362318840582</v>
      </c>
      <c r="G53" t="s">
        <v>47</v>
      </c>
      <c r="H53">
        <v>69</v>
      </c>
    </row>
    <row r="54" spans="1:8">
      <c r="A54" t="s">
        <v>63</v>
      </c>
      <c r="B54" t="s">
        <v>13</v>
      </c>
      <c r="C54" t="s">
        <v>112</v>
      </c>
      <c r="D54" t="s">
        <v>120</v>
      </c>
      <c r="E54">
        <v>44</v>
      </c>
      <c r="F54" s="2">
        <v>0.027076923076923078</v>
      </c>
      <c r="G54" t="s">
        <v>117</v>
      </c>
      <c r="H54">
        <v>1625</v>
      </c>
    </row>
    <row r="55" spans="1:8">
      <c r="A55" t="s">
        <v>63</v>
      </c>
      <c r="B55" t="s">
        <v>13</v>
      </c>
      <c r="C55" t="s">
        <v>101</v>
      </c>
      <c r="D55" t="s">
        <v>120</v>
      </c>
      <c r="E55">
        <v>42</v>
      </c>
      <c r="F55" s="2">
        <v>0.036617262423714034</v>
      </c>
      <c r="G55" t="s">
        <v>49</v>
      </c>
      <c r="H55">
        <v>1147</v>
      </c>
    </row>
    <row r="56" spans="1:8">
      <c r="A56" t="s">
        <v>63</v>
      </c>
      <c r="B56" t="s">
        <v>13</v>
      </c>
      <c r="C56" t="s">
        <v>102</v>
      </c>
      <c r="D56" t="s">
        <v>120</v>
      </c>
      <c r="E56">
        <v>89</v>
      </c>
      <c r="F56" s="2">
        <v>0.14471544715447154</v>
      </c>
      <c r="G56" t="s">
        <v>48</v>
      </c>
      <c r="H56">
        <v>615</v>
      </c>
    </row>
    <row r="57" spans="1:8">
      <c r="A57" t="s">
        <v>63</v>
      </c>
      <c r="B57" t="s">
        <v>13</v>
      </c>
      <c r="C57" t="s">
        <v>103</v>
      </c>
      <c r="D57" t="s">
        <v>120</v>
      </c>
      <c r="E57">
        <v>74</v>
      </c>
      <c r="F57" s="2">
        <v>0.40659340659340659</v>
      </c>
      <c r="G57" t="s">
        <v>47</v>
      </c>
      <c r="H57">
        <v>182</v>
      </c>
    </row>
    <row r="58" spans="1:8">
      <c r="A58" t="s">
        <v>64</v>
      </c>
      <c r="B58" t="s">
        <v>14</v>
      </c>
      <c r="C58" t="s">
        <v>112</v>
      </c>
      <c r="D58" t="s">
        <v>120</v>
      </c>
      <c r="E58">
        <v>29</v>
      </c>
      <c r="F58" s="2">
        <v>0.037809647979139507</v>
      </c>
      <c r="G58" t="s">
        <v>117</v>
      </c>
      <c r="H58">
        <v>767</v>
      </c>
    </row>
    <row r="59" spans="1:8">
      <c r="A59" t="s">
        <v>64</v>
      </c>
      <c r="B59" t="s">
        <v>14</v>
      </c>
      <c r="C59" t="s">
        <v>101</v>
      </c>
      <c r="D59" t="s">
        <v>120</v>
      </c>
      <c r="E59">
        <v>46</v>
      </c>
      <c r="F59" s="2">
        <v>0.0539906103286385</v>
      </c>
      <c r="G59" t="s">
        <v>49</v>
      </c>
      <c r="H59">
        <v>852</v>
      </c>
    </row>
    <row r="60" spans="1:8">
      <c r="A60" t="s">
        <v>64</v>
      </c>
      <c r="B60" t="s">
        <v>14</v>
      </c>
      <c r="C60" t="s">
        <v>102</v>
      </c>
      <c r="D60" t="s">
        <v>120</v>
      </c>
      <c r="E60">
        <v>58</v>
      </c>
      <c r="F60" s="2">
        <v>0.10583941605839416</v>
      </c>
      <c r="G60" t="s">
        <v>48</v>
      </c>
      <c r="H60">
        <v>548</v>
      </c>
    </row>
    <row r="61" spans="1:8">
      <c r="A61" t="s">
        <v>64</v>
      </c>
      <c r="B61" t="s">
        <v>14</v>
      </c>
      <c r="C61" t="s">
        <v>103</v>
      </c>
      <c r="D61" t="s">
        <v>120</v>
      </c>
      <c r="E61">
        <v>61</v>
      </c>
      <c r="F61" s="2">
        <v>0.3652694610778443</v>
      </c>
      <c r="G61" t="s">
        <v>47</v>
      </c>
      <c r="H61">
        <v>167</v>
      </c>
    </row>
    <row r="62" spans="1:8">
      <c r="A62" t="s">
        <v>65</v>
      </c>
      <c r="B62" t="s">
        <v>15</v>
      </c>
      <c r="C62" t="s">
        <v>112</v>
      </c>
      <c r="D62" t="s">
        <v>120</v>
      </c>
      <c r="E62">
        <v>25</v>
      </c>
      <c r="F62" s="2">
        <v>0.036927621861152143</v>
      </c>
      <c r="G62" t="s">
        <v>117</v>
      </c>
      <c r="H62">
        <v>677</v>
      </c>
    </row>
    <row r="63" spans="1:8">
      <c r="A63" t="s">
        <v>65</v>
      </c>
      <c r="B63" t="s">
        <v>15</v>
      </c>
      <c r="C63" t="s">
        <v>101</v>
      </c>
      <c r="D63" t="s">
        <v>120</v>
      </c>
      <c r="E63">
        <v>26</v>
      </c>
      <c r="F63" s="2">
        <v>0.039097744360902256</v>
      </c>
      <c r="G63" t="s">
        <v>49</v>
      </c>
      <c r="H63">
        <v>665</v>
      </c>
    </row>
    <row r="64" spans="1:8">
      <c r="A64" t="s">
        <v>65</v>
      </c>
      <c r="B64" t="s">
        <v>15</v>
      </c>
      <c r="C64" t="s">
        <v>102</v>
      </c>
      <c r="D64" t="s">
        <v>120</v>
      </c>
      <c r="E64">
        <v>38</v>
      </c>
      <c r="F64" s="2">
        <v>0.094292803970223327</v>
      </c>
      <c r="G64" t="s">
        <v>48</v>
      </c>
      <c r="H64">
        <v>403</v>
      </c>
    </row>
    <row r="65" spans="1:8">
      <c r="A65" t="s">
        <v>65</v>
      </c>
      <c r="B65" t="s">
        <v>15</v>
      </c>
      <c r="C65" t="s">
        <v>103</v>
      </c>
      <c r="D65" t="s">
        <v>120</v>
      </c>
      <c r="E65">
        <v>41</v>
      </c>
      <c r="F65" s="2">
        <v>0.31297709923664124</v>
      </c>
      <c r="G65" t="s">
        <v>47</v>
      </c>
      <c r="H65">
        <v>131</v>
      </c>
    </row>
    <row r="66" spans="1:8">
      <c r="A66" t="s">
        <v>66</v>
      </c>
      <c r="B66" t="s">
        <v>16</v>
      </c>
      <c r="C66" t="s">
        <v>112</v>
      </c>
      <c r="D66" t="s">
        <v>120</v>
      </c>
      <c r="E66">
        <v>73</v>
      </c>
      <c r="F66" s="2">
        <v>0.034336782690498592</v>
      </c>
      <c r="G66" t="s">
        <v>117</v>
      </c>
      <c r="H66">
        <v>2126</v>
      </c>
    </row>
    <row r="67" spans="1:8">
      <c r="A67" t="s">
        <v>66</v>
      </c>
      <c r="B67" t="s">
        <v>16</v>
      </c>
      <c r="C67" t="s">
        <v>101</v>
      </c>
      <c r="D67" t="s">
        <v>120</v>
      </c>
      <c r="E67">
        <v>81</v>
      </c>
      <c r="F67" s="2">
        <v>0.042993630573248405</v>
      </c>
      <c r="G67" t="s">
        <v>49</v>
      </c>
      <c r="H67">
        <v>1884</v>
      </c>
    </row>
    <row r="68" spans="1:8">
      <c r="A68" t="s">
        <v>66</v>
      </c>
      <c r="B68" t="s">
        <v>16</v>
      </c>
      <c r="C68" t="s">
        <v>102</v>
      </c>
      <c r="D68" t="s">
        <v>120</v>
      </c>
      <c r="E68">
        <v>113</v>
      </c>
      <c r="F68" s="2">
        <v>0.10107334525939177</v>
      </c>
      <c r="G68" t="s">
        <v>48</v>
      </c>
      <c r="H68">
        <v>1118</v>
      </c>
    </row>
    <row r="69" spans="1:8">
      <c r="A69" t="s">
        <v>66</v>
      </c>
      <c r="B69" t="s">
        <v>16</v>
      </c>
      <c r="C69" t="s">
        <v>103</v>
      </c>
      <c r="D69" t="s">
        <v>120</v>
      </c>
      <c r="E69">
        <v>113</v>
      </c>
      <c r="F69" s="2">
        <v>0.35987261146496813</v>
      </c>
      <c r="G69" t="s">
        <v>47</v>
      </c>
      <c r="H69">
        <v>314</v>
      </c>
    </row>
    <row r="70" spans="1:8">
      <c r="A70" t="s">
        <v>67</v>
      </c>
      <c r="B70" t="s">
        <v>17</v>
      </c>
      <c r="C70" t="s">
        <v>112</v>
      </c>
      <c r="D70" t="s">
        <v>120</v>
      </c>
      <c r="E70">
        <v>94</v>
      </c>
      <c r="F70" s="2">
        <v>0.1203585147247119</v>
      </c>
      <c r="G70" t="s">
        <v>117</v>
      </c>
      <c r="H70">
        <v>781</v>
      </c>
    </row>
    <row r="71" spans="1:8">
      <c r="A71" t="s">
        <v>67</v>
      </c>
      <c r="B71" t="s">
        <v>17</v>
      </c>
      <c r="C71" t="s">
        <v>101</v>
      </c>
      <c r="D71" t="s">
        <v>120</v>
      </c>
      <c r="E71">
        <v>86</v>
      </c>
      <c r="F71" s="2">
        <v>0.12591508052708639</v>
      </c>
      <c r="G71" t="s">
        <v>49</v>
      </c>
      <c r="H71">
        <v>683</v>
      </c>
    </row>
    <row r="72" spans="1:8">
      <c r="A72" t="s">
        <v>67</v>
      </c>
      <c r="B72" t="s">
        <v>17</v>
      </c>
      <c r="C72" t="s">
        <v>102</v>
      </c>
      <c r="D72" t="s">
        <v>120</v>
      </c>
      <c r="E72">
        <v>108</v>
      </c>
      <c r="F72" s="2">
        <v>0.22131147540983606</v>
      </c>
      <c r="G72" t="s">
        <v>48</v>
      </c>
      <c r="H72">
        <v>488</v>
      </c>
    </row>
    <row r="73" spans="1:8">
      <c r="A73" t="s">
        <v>67</v>
      </c>
      <c r="B73" t="s">
        <v>17</v>
      </c>
      <c r="C73" t="s">
        <v>103</v>
      </c>
      <c r="D73" t="s">
        <v>120</v>
      </c>
      <c r="E73">
        <v>87</v>
      </c>
      <c r="F73" s="2">
        <v>0.5</v>
      </c>
      <c r="G73" t="s">
        <v>47</v>
      </c>
      <c r="H73">
        <v>174</v>
      </c>
    </row>
    <row r="74" spans="1:8">
      <c r="A74" t="s">
        <v>68</v>
      </c>
      <c r="B74" t="s">
        <v>18</v>
      </c>
      <c r="C74" t="s">
        <v>112</v>
      </c>
      <c r="D74" t="s">
        <v>120</v>
      </c>
      <c r="E74">
        <v>93</v>
      </c>
      <c r="F74" s="2">
        <v>0.11272727272727273</v>
      </c>
      <c r="G74" t="s">
        <v>117</v>
      </c>
      <c r="H74">
        <v>825</v>
      </c>
    </row>
    <row r="75" spans="1:8">
      <c r="A75" t="s">
        <v>68</v>
      </c>
      <c r="B75" t="s">
        <v>18</v>
      </c>
      <c r="C75" t="s">
        <v>101</v>
      </c>
      <c r="D75" t="s">
        <v>120</v>
      </c>
      <c r="E75">
        <v>98</v>
      </c>
      <c r="F75" s="2">
        <v>0.14736842105263157</v>
      </c>
      <c r="G75" t="s">
        <v>49</v>
      </c>
      <c r="H75">
        <v>665</v>
      </c>
    </row>
    <row r="76" spans="1:8">
      <c r="A76" t="s">
        <v>68</v>
      </c>
      <c r="B76" t="s">
        <v>18</v>
      </c>
      <c r="C76" t="s">
        <v>102</v>
      </c>
      <c r="D76" t="s">
        <v>120</v>
      </c>
      <c r="E76">
        <v>113</v>
      </c>
      <c r="F76" s="2">
        <v>0.26036866359447003</v>
      </c>
      <c r="G76" t="s">
        <v>48</v>
      </c>
      <c r="H76">
        <v>434</v>
      </c>
    </row>
    <row r="77" spans="1:8">
      <c r="A77" t="s">
        <v>68</v>
      </c>
      <c r="B77" t="s">
        <v>18</v>
      </c>
      <c r="C77" t="s">
        <v>103</v>
      </c>
      <c r="D77" t="s">
        <v>120</v>
      </c>
      <c r="E77">
        <v>101</v>
      </c>
      <c r="F77" s="2">
        <v>0.56111111111111112</v>
      </c>
      <c r="G77" t="s">
        <v>47</v>
      </c>
      <c r="H77">
        <v>180</v>
      </c>
    </row>
    <row r="78" spans="1:8">
      <c r="A78" t="s">
        <v>69</v>
      </c>
      <c r="B78" t="s">
        <v>19</v>
      </c>
      <c r="C78" t="s">
        <v>112</v>
      </c>
      <c r="D78" t="s">
        <v>120</v>
      </c>
      <c r="E78">
        <v>267</v>
      </c>
      <c r="F78" s="2">
        <v>0.13713405238828968</v>
      </c>
      <c r="G78" t="s">
        <v>117</v>
      </c>
      <c r="H78">
        <v>1947</v>
      </c>
    </row>
    <row r="79" spans="1:8">
      <c r="A79" t="s">
        <v>69</v>
      </c>
      <c r="B79" t="s">
        <v>19</v>
      </c>
      <c r="C79" t="s">
        <v>101</v>
      </c>
      <c r="D79" t="s">
        <v>120</v>
      </c>
      <c r="E79">
        <v>287</v>
      </c>
      <c r="F79" s="2">
        <v>0.19806763285024154</v>
      </c>
      <c r="G79" t="s">
        <v>49</v>
      </c>
      <c r="H79">
        <v>1449</v>
      </c>
    </row>
    <row r="80" spans="1:8">
      <c r="A80" t="s">
        <v>69</v>
      </c>
      <c r="B80" t="s">
        <v>19</v>
      </c>
      <c r="C80" t="s">
        <v>102</v>
      </c>
      <c r="D80" t="s">
        <v>120</v>
      </c>
      <c r="E80">
        <v>243</v>
      </c>
      <c r="F80" s="2">
        <v>0.27613636363636362</v>
      </c>
      <c r="G80" t="s">
        <v>48</v>
      </c>
      <c r="H80">
        <v>880</v>
      </c>
    </row>
    <row r="81" spans="1:8">
      <c r="A81" t="s">
        <v>69</v>
      </c>
      <c r="B81" t="s">
        <v>19</v>
      </c>
      <c r="C81" t="s">
        <v>103</v>
      </c>
      <c r="D81" t="s">
        <v>120</v>
      </c>
      <c r="E81">
        <v>254</v>
      </c>
      <c r="F81" s="2">
        <v>0.61057692307692313</v>
      </c>
      <c r="G81" t="s">
        <v>47</v>
      </c>
      <c r="H81">
        <v>416</v>
      </c>
    </row>
    <row r="82" spans="1:8">
      <c r="A82" t="s">
        <v>70</v>
      </c>
      <c r="B82" t="s">
        <v>20</v>
      </c>
      <c r="C82" t="s">
        <v>112</v>
      </c>
      <c r="D82" t="s">
        <v>120</v>
      </c>
      <c r="E82">
        <v>95</v>
      </c>
      <c r="F82" s="2">
        <v>0.15273311897106109</v>
      </c>
      <c r="G82" t="s">
        <v>117</v>
      </c>
      <c r="H82">
        <v>622</v>
      </c>
    </row>
    <row r="83" spans="1:8">
      <c r="A83" t="s">
        <v>70</v>
      </c>
      <c r="B83" t="s">
        <v>20</v>
      </c>
      <c r="C83" t="s">
        <v>101</v>
      </c>
      <c r="D83" t="s">
        <v>120</v>
      </c>
      <c r="E83">
        <v>99</v>
      </c>
      <c r="F83" s="2">
        <v>0.17157712305025996</v>
      </c>
      <c r="G83" t="s">
        <v>49</v>
      </c>
      <c r="H83">
        <v>577</v>
      </c>
    </row>
    <row r="84" spans="1:8">
      <c r="A84" t="s">
        <v>70</v>
      </c>
      <c r="B84" t="s">
        <v>20</v>
      </c>
      <c r="C84" t="s">
        <v>102</v>
      </c>
      <c r="D84" t="s">
        <v>120</v>
      </c>
      <c r="E84">
        <v>105</v>
      </c>
      <c r="F84" s="2">
        <v>0.2949438202247191</v>
      </c>
      <c r="G84" t="s">
        <v>48</v>
      </c>
      <c r="H84">
        <v>356</v>
      </c>
    </row>
    <row r="85" spans="1:8">
      <c r="A85" t="s">
        <v>70</v>
      </c>
      <c r="B85" t="s">
        <v>20</v>
      </c>
      <c r="C85" t="s">
        <v>103</v>
      </c>
      <c r="D85" t="s">
        <v>120</v>
      </c>
      <c r="E85">
        <v>93</v>
      </c>
      <c r="F85" s="2">
        <v>0.64137931034482754</v>
      </c>
      <c r="G85" t="s">
        <v>47</v>
      </c>
      <c r="H85">
        <v>145</v>
      </c>
    </row>
    <row r="86" spans="1:8">
      <c r="A86" t="s">
        <v>71</v>
      </c>
      <c r="B86" t="s">
        <v>21</v>
      </c>
      <c r="C86" t="s">
        <v>112</v>
      </c>
      <c r="D86" t="s">
        <v>120</v>
      </c>
      <c r="E86">
        <v>88</v>
      </c>
      <c r="F86" s="2">
        <v>0.085188770571151984</v>
      </c>
      <c r="G86" t="s">
        <v>117</v>
      </c>
      <c r="H86">
        <v>1033</v>
      </c>
    </row>
    <row r="87" spans="1:8">
      <c r="A87" t="s">
        <v>71</v>
      </c>
      <c r="B87" t="s">
        <v>21</v>
      </c>
      <c r="C87" t="s">
        <v>101</v>
      </c>
      <c r="D87" t="s">
        <v>120</v>
      </c>
      <c r="E87">
        <v>82</v>
      </c>
      <c r="F87" s="2">
        <v>0.12094395280235988</v>
      </c>
      <c r="G87" t="s">
        <v>49</v>
      </c>
      <c r="H87">
        <v>678</v>
      </c>
    </row>
    <row r="88" spans="1:8">
      <c r="A88" t="s">
        <v>71</v>
      </c>
      <c r="B88" t="s">
        <v>21</v>
      </c>
      <c r="C88" t="s">
        <v>102</v>
      </c>
      <c r="D88" t="s">
        <v>120</v>
      </c>
      <c r="E88">
        <v>78</v>
      </c>
      <c r="F88" s="2">
        <v>0.23708206686930092</v>
      </c>
      <c r="G88" t="s">
        <v>48</v>
      </c>
      <c r="H88">
        <v>329</v>
      </c>
    </row>
    <row r="89" spans="1:8">
      <c r="A89" t="s">
        <v>71</v>
      </c>
      <c r="B89" t="s">
        <v>21</v>
      </c>
      <c r="C89" t="s">
        <v>103</v>
      </c>
      <c r="D89" t="s">
        <v>120</v>
      </c>
      <c r="E89">
        <v>75</v>
      </c>
      <c r="F89" s="2">
        <v>0.6</v>
      </c>
      <c r="G89" t="s">
        <v>47</v>
      </c>
      <c r="H89">
        <v>125</v>
      </c>
    </row>
    <row r="90" spans="1:8">
      <c r="A90" t="s">
        <v>72</v>
      </c>
      <c r="B90" t="s">
        <v>22</v>
      </c>
      <c r="C90" t="s">
        <v>112</v>
      </c>
      <c r="D90" t="s">
        <v>120</v>
      </c>
      <c r="E90">
        <v>111</v>
      </c>
      <c r="F90" s="2">
        <v>0.16946564885496182</v>
      </c>
      <c r="G90" t="s">
        <v>117</v>
      </c>
      <c r="H90">
        <v>655</v>
      </c>
    </row>
    <row r="91" spans="1:8">
      <c r="A91" t="s">
        <v>72</v>
      </c>
      <c r="B91" t="s">
        <v>22</v>
      </c>
      <c r="C91" t="s">
        <v>101</v>
      </c>
      <c r="D91" t="s">
        <v>120</v>
      </c>
      <c r="E91">
        <v>93</v>
      </c>
      <c r="F91" s="2">
        <v>0.2085201793721973</v>
      </c>
      <c r="G91" t="s">
        <v>49</v>
      </c>
      <c r="H91">
        <v>446</v>
      </c>
    </row>
    <row r="92" spans="1:8">
      <c r="A92" t="s">
        <v>72</v>
      </c>
      <c r="B92" t="s">
        <v>22</v>
      </c>
      <c r="C92" t="s">
        <v>102</v>
      </c>
      <c r="D92" t="s">
        <v>120</v>
      </c>
      <c r="E92">
        <v>70</v>
      </c>
      <c r="F92" s="2">
        <v>0.31111111111111112</v>
      </c>
      <c r="G92" t="s">
        <v>48</v>
      </c>
      <c r="H92">
        <v>225</v>
      </c>
    </row>
    <row r="93" spans="1:8">
      <c r="A93" t="s">
        <v>72</v>
      </c>
      <c r="B93" t="s">
        <v>22</v>
      </c>
      <c r="C93" t="s">
        <v>103</v>
      </c>
      <c r="D93" t="s">
        <v>120</v>
      </c>
      <c r="E93">
        <v>36</v>
      </c>
      <c r="F93" s="2">
        <v>0.52941176470588236</v>
      </c>
      <c r="G93" t="s">
        <v>47</v>
      </c>
      <c r="H93">
        <v>68</v>
      </c>
    </row>
    <row r="94" spans="1:8">
      <c r="A94" t="s">
        <v>73</v>
      </c>
      <c r="B94" t="s">
        <v>23</v>
      </c>
      <c r="C94" t="s">
        <v>112</v>
      </c>
      <c r="D94" t="s">
        <v>120</v>
      </c>
      <c r="E94">
        <v>28</v>
      </c>
      <c r="F94" s="2">
        <v>0.035578144853875476</v>
      </c>
      <c r="G94" t="s">
        <v>117</v>
      </c>
      <c r="H94">
        <v>787</v>
      </c>
    </row>
    <row r="95" spans="1:8">
      <c r="A95" t="s">
        <v>73</v>
      </c>
      <c r="B95" t="s">
        <v>23</v>
      </c>
      <c r="C95" t="s">
        <v>101</v>
      </c>
      <c r="D95" t="s">
        <v>120</v>
      </c>
      <c r="E95">
        <v>53</v>
      </c>
      <c r="F95" s="2">
        <v>0.060364464692482918</v>
      </c>
      <c r="G95" t="s">
        <v>49</v>
      </c>
      <c r="H95">
        <v>878</v>
      </c>
    </row>
    <row r="96" spans="1:8">
      <c r="A96" t="s">
        <v>73</v>
      </c>
      <c r="B96" t="s">
        <v>23</v>
      </c>
      <c r="C96" t="s">
        <v>102</v>
      </c>
      <c r="D96" t="s">
        <v>120</v>
      </c>
      <c r="E96">
        <v>69</v>
      </c>
      <c r="F96" s="2">
        <v>0.12190812720848057</v>
      </c>
      <c r="G96" t="s">
        <v>48</v>
      </c>
      <c r="H96">
        <v>566</v>
      </c>
    </row>
    <row r="97" spans="1:8">
      <c r="A97" t="s">
        <v>73</v>
      </c>
      <c r="B97" t="s">
        <v>23</v>
      </c>
      <c r="C97" t="s">
        <v>103</v>
      </c>
      <c r="D97" t="s">
        <v>120</v>
      </c>
      <c r="E97">
        <v>67</v>
      </c>
      <c r="F97" s="2">
        <v>0.35078534031413611</v>
      </c>
      <c r="G97" t="s">
        <v>47</v>
      </c>
      <c r="H97">
        <v>191</v>
      </c>
    </row>
    <row r="98" spans="1:8">
      <c r="A98" t="s">
        <v>74</v>
      </c>
      <c r="B98" t="s">
        <v>24</v>
      </c>
      <c r="C98" t="s">
        <v>112</v>
      </c>
      <c r="D98" t="s">
        <v>120</v>
      </c>
      <c r="E98">
        <v>79</v>
      </c>
      <c r="F98" s="2">
        <v>0.091329479768786123</v>
      </c>
      <c r="G98" t="s">
        <v>117</v>
      </c>
      <c r="H98">
        <v>865</v>
      </c>
    </row>
    <row r="99" spans="1:8">
      <c r="A99" t="s">
        <v>74</v>
      </c>
      <c r="B99" t="s">
        <v>24</v>
      </c>
      <c r="C99" t="s">
        <v>101</v>
      </c>
      <c r="D99" t="s">
        <v>120</v>
      </c>
      <c r="E99">
        <v>94</v>
      </c>
      <c r="F99" s="2">
        <v>0.14710485133020346</v>
      </c>
      <c r="G99" t="s">
        <v>49</v>
      </c>
      <c r="H99">
        <v>639</v>
      </c>
    </row>
    <row r="100" spans="1:8">
      <c r="A100" t="s">
        <v>74</v>
      </c>
      <c r="B100" t="s">
        <v>24</v>
      </c>
      <c r="C100" t="s">
        <v>102</v>
      </c>
      <c r="D100" t="s">
        <v>120</v>
      </c>
      <c r="E100">
        <v>90</v>
      </c>
      <c r="F100" s="2">
        <v>0.26627218934911245</v>
      </c>
      <c r="G100" t="s">
        <v>48</v>
      </c>
      <c r="H100">
        <v>338</v>
      </c>
    </row>
    <row r="101" spans="1:8">
      <c r="A101" t="s">
        <v>74</v>
      </c>
      <c r="B101" t="s">
        <v>24</v>
      </c>
      <c r="C101" t="s">
        <v>103</v>
      </c>
      <c r="D101" t="s">
        <v>120</v>
      </c>
      <c r="E101">
        <v>60</v>
      </c>
      <c r="F101" s="2">
        <v>0.55045871559633031</v>
      </c>
      <c r="G101" t="s">
        <v>47</v>
      </c>
      <c r="H101">
        <v>109</v>
      </c>
    </row>
    <row r="102" spans="1:8">
      <c r="A102" t="s">
        <v>75</v>
      </c>
      <c r="B102" t="s">
        <v>25</v>
      </c>
      <c r="C102" t="s">
        <v>112</v>
      </c>
      <c r="D102" t="s">
        <v>120</v>
      </c>
      <c r="E102">
        <v>15</v>
      </c>
      <c r="F102" s="2">
        <v>0.017142857142857144</v>
      </c>
      <c r="G102" t="s">
        <v>117</v>
      </c>
      <c r="H102">
        <v>875</v>
      </c>
    </row>
    <row r="103" spans="1:8">
      <c r="A103" t="s">
        <v>75</v>
      </c>
      <c r="B103" t="s">
        <v>25</v>
      </c>
      <c r="C103" t="s">
        <v>101</v>
      </c>
      <c r="D103" t="s">
        <v>120</v>
      </c>
      <c r="E103">
        <v>22</v>
      </c>
      <c r="F103" s="2">
        <v>0.026634382566585957</v>
      </c>
      <c r="G103" t="s">
        <v>49</v>
      </c>
      <c r="H103">
        <v>826</v>
      </c>
    </row>
    <row r="104" spans="1:8">
      <c r="A104" t="s">
        <v>75</v>
      </c>
      <c r="B104" t="s">
        <v>25</v>
      </c>
      <c r="C104" t="s">
        <v>102</v>
      </c>
      <c r="D104" t="s">
        <v>120</v>
      </c>
      <c r="E104">
        <v>30</v>
      </c>
      <c r="F104" s="2">
        <v>0.062111801242236024</v>
      </c>
      <c r="G104" t="s">
        <v>48</v>
      </c>
      <c r="H104">
        <v>483</v>
      </c>
    </row>
    <row r="105" spans="1:8">
      <c r="A105" t="s">
        <v>75</v>
      </c>
      <c r="B105" t="s">
        <v>25</v>
      </c>
      <c r="C105" t="s">
        <v>103</v>
      </c>
      <c r="D105" t="s">
        <v>120</v>
      </c>
      <c r="E105">
        <v>47</v>
      </c>
      <c r="F105" s="2">
        <v>0.28484848484848485</v>
      </c>
      <c r="G105" t="s">
        <v>47</v>
      </c>
      <c r="H105">
        <v>165</v>
      </c>
    </row>
    <row r="106" spans="1:8">
      <c r="A106" t="s">
        <v>76</v>
      </c>
      <c r="B106" t="s">
        <v>26</v>
      </c>
      <c r="C106" t="s">
        <v>112</v>
      </c>
      <c r="D106" t="s">
        <v>120</v>
      </c>
      <c r="E106">
        <v>34</v>
      </c>
      <c r="F106" s="2">
        <v>0.043758043758043756</v>
      </c>
      <c r="G106" t="s">
        <v>117</v>
      </c>
      <c r="H106">
        <v>777</v>
      </c>
    </row>
    <row r="107" spans="1:8">
      <c r="A107" t="s">
        <v>76</v>
      </c>
      <c r="B107" t="s">
        <v>26</v>
      </c>
      <c r="C107" t="s">
        <v>101</v>
      </c>
      <c r="D107" t="s">
        <v>120</v>
      </c>
      <c r="E107">
        <v>52</v>
      </c>
      <c r="F107" s="2">
        <v>0.067183462532299745</v>
      </c>
      <c r="G107" t="s">
        <v>49</v>
      </c>
      <c r="H107">
        <v>774</v>
      </c>
    </row>
    <row r="108" spans="1:8">
      <c r="A108" t="s">
        <v>76</v>
      </c>
      <c r="B108" t="s">
        <v>26</v>
      </c>
      <c r="C108" t="s">
        <v>102</v>
      </c>
      <c r="D108" t="s">
        <v>120</v>
      </c>
      <c r="E108">
        <v>69</v>
      </c>
      <c r="F108" s="2">
        <v>0.15098468271334792</v>
      </c>
      <c r="G108" t="s">
        <v>48</v>
      </c>
      <c r="H108">
        <v>457</v>
      </c>
    </row>
    <row r="109" spans="1:8">
      <c r="A109" t="s">
        <v>76</v>
      </c>
      <c r="B109" t="s">
        <v>26</v>
      </c>
      <c r="C109" t="s">
        <v>103</v>
      </c>
      <c r="D109" t="s">
        <v>120</v>
      </c>
      <c r="E109">
        <v>61</v>
      </c>
      <c r="F109" s="2">
        <v>0.37654320987654322</v>
      </c>
      <c r="G109" t="s">
        <v>47</v>
      </c>
      <c r="H109">
        <v>162</v>
      </c>
    </row>
    <row r="110" spans="1:8">
      <c r="A110" t="s">
        <v>77</v>
      </c>
      <c r="B110" t="s">
        <v>27</v>
      </c>
      <c r="C110" t="s">
        <v>112</v>
      </c>
      <c r="D110" t="s">
        <v>120</v>
      </c>
      <c r="E110">
        <v>41</v>
      </c>
      <c r="F110" s="2">
        <v>0.056629834254143648</v>
      </c>
      <c r="G110" t="s">
        <v>117</v>
      </c>
      <c r="H110">
        <v>724</v>
      </c>
    </row>
    <row r="111" spans="1:8">
      <c r="A111" t="s">
        <v>77</v>
      </c>
      <c r="B111" t="s">
        <v>27</v>
      </c>
      <c r="C111" t="s">
        <v>101</v>
      </c>
      <c r="D111" t="s">
        <v>120</v>
      </c>
      <c r="E111">
        <v>35</v>
      </c>
      <c r="F111" s="2">
        <v>0.048951048951048952</v>
      </c>
      <c r="G111" t="s">
        <v>49</v>
      </c>
      <c r="H111">
        <v>715</v>
      </c>
    </row>
    <row r="112" spans="1:8">
      <c r="A112" t="s">
        <v>77</v>
      </c>
      <c r="B112" t="s">
        <v>27</v>
      </c>
      <c r="C112" t="s">
        <v>102</v>
      </c>
      <c r="D112" t="s">
        <v>120</v>
      </c>
      <c r="E112">
        <v>28</v>
      </c>
      <c r="F112" s="2">
        <v>0.078873239436619724</v>
      </c>
      <c r="G112" t="s">
        <v>48</v>
      </c>
      <c r="H112">
        <v>355</v>
      </c>
    </row>
    <row r="113" spans="1:8">
      <c r="A113" t="s">
        <v>77</v>
      </c>
      <c r="B113" t="s">
        <v>27</v>
      </c>
      <c r="C113" t="s">
        <v>103</v>
      </c>
      <c r="D113" t="s">
        <v>120</v>
      </c>
      <c r="E113">
        <v>34</v>
      </c>
      <c r="F113" s="2">
        <v>0.32380952380952382</v>
      </c>
      <c r="G113" t="s">
        <v>47</v>
      </c>
      <c r="H113">
        <v>105</v>
      </c>
    </row>
    <row r="114" spans="1:8">
      <c r="A114" t="s">
        <v>78</v>
      </c>
      <c r="B114" t="s">
        <v>28</v>
      </c>
      <c r="C114" t="s">
        <v>112</v>
      </c>
      <c r="D114" t="s">
        <v>120</v>
      </c>
      <c r="E114">
        <v>45</v>
      </c>
      <c r="F114" s="2">
        <v>0.050732807215332583</v>
      </c>
      <c r="G114" t="s">
        <v>117</v>
      </c>
      <c r="H114">
        <v>887</v>
      </c>
    </row>
    <row r="115" spans="1:8">
      <c r="A115" t="s">
        <v>78</v>
      </c>
      <c r="B115" t="s">
        <v>28</v>
      </c>
      <c r="C115" t="s">
        <v>101</v>
      </c>
      <c r="D115" t="s">
        <v>120</v>
      </c>
      <c r="E115">
        <v>43</v>
      </c>
      <c r="F115" s="2">
        <v>0.060393258426966294</v>
      </c>
      <c r="G115" t="s">
        <v>49</v>
      </c>
      <c r="H115">
        <v>712</v>
      </c>
    </row>
    <row r="116" spans="1:8">
      <c r="A116" t="s">
        <v>78</v>
      </c>
      <c r="B116" t="s">
        <v>28</v>
      </c>
      <c r="C116" t="s">
        <v>102</v>
      </c>
      <c r="D116" t="s">
        <v>120</v>
      </c>
      <c r="E116">
        <v>64</v>
      </c>
      <c r="F116" s="2">
        <v>0.14285714285714285</v>
      </c>
      <c r="G116" t="s">
        <v>48</v>
      </c>
      <c r="H116">
        <v>448</v>
      </c>
    </row>
    <row r="117" spans="1:8">
      <c r="A117" t="s">
        <v>78</v>
      </c>
      <c r="B117" t="s">
        <v>28</v>
      </c>
      <c r="C117" t="s">
        <v>103</v>
      </c>
      <c r="D117" t="s">
        <v>120</v>
      </c>
      <c r="E117">
        <v>67</v>
      </c>
      <c r="F117" s="2">
        <v>0.44966442953020136</v>
      </c>
      <c r="G117" t="s">
        <v>47</v>
      </c>
      <c r="H117">
        <v>149</v>
      </c>
    </row>
    <row r="118" spans="1:8">
      <c r="A118" t="s">
        <v>79</v>
      </c>
      <c r="B118" t="s">
        <v>29</v>
      </c>
      <c r="C118" t="s">
        <v>112</v>
      </c>
      <c r="D118" t="s">
        <v>120</v>
      </c>
      <c r="E118">
        <v>201</v>
      </c>
      <c r="F118" s="2">
        <v>0.134</v>
      </c>
      <c r="G118" t="s">
        <v>117</v>
      </c>
      <c r="H118">
        <v>1500</v>
      </c>
    </row>
    <row r="119" spans="1:8">
      <c r="A119" t="s">
        <v>79</v>
      </c>
      <c r="B119" t="s">
        <v>29</v>
      </c>
      <c r="C119" t="s">
        <v>101</v>
      </c>
      <c r="D119" t="s">
        <v>120</v>
      </c>
      <c r="E119">
        <v>179</v>
      </c>
      <c r="F119" s="2">
        <v>0.15770925110132158</v>
      </c>
      <c r="G119" t="s">
        <v>49</v>
      </c>
      <c r="H119">
        <v>1135</v>
      </c>
    </row>
    <row r="120" spans="1:8">
      <c r="A120" t="s">
        <v>79</v>
      </c>
      <c r="B120" t="s">
        <v>29</v>
      </c>
      <c r="C120" t="s">
        <v>102</v>
      </c>
      <c r="D120" t="s">
        <v>120</v>
      </c>
      <c r="E120">
        <v>219</v>
      </c>
      <c r="F120" s="2">
        <v>0.30801687763713081</v>
      </c>
      <c r="G120" t="s">
        <v>48</v>
      </c>
      <c r="H120">
        <v>711</v>
      </c>
    </row>
    <row r="121" spans="1:8">
      <c r="A121" t="s">
        <v>79</v>
      </c>
      <c r="B121" t="s">
        <v>29</v>
      </c>
      <c r="C121" t="s">
        <v>103</v>
      </c>
      <c r="D121" t="s">
        <v>120</v>
      </c>
      <c r="E121">
        <v>150</v>
      </c>
      <c r="F121" s="2">
        <v>0.5791505791505791</v>
      </c>
      <c r="G121" t="s">
        <v>47</v>
      </c>
      <c r="H121">
        <v>259</v>
      </c>
    </row>
    <row r="122" spans="1:8">
      <c r="A122" t="s">
        <v>80</v>
      </c>
      <c r="B122" t="s">
        <v>30</v>
      </c>
      <c r="C122" t="s">
        <v>112</v>
      </c>
      <c r="D122" t="s">
        <v>120</v>
      </c>
      <c r="E122">
        <v>20</v>
      </c>
      <c r="F122" s="2">
        <v>0.024600246002460024</v>
      </c>
      <c r="G122" t="s">
        <v>117</v>
      </c>
      <c r="H122">
        <v>813</v>
      </c>
    </row>
    <row r="123" spans="1:8">
      <c r="A123" t="s">
        <v>80</v>
      </c>
      <c r="B123" t="s">
        <v>30</v>
      </c>
      <c r="C123" t="s">
        <v>101</v>
      </c>
      <c r="D123" t="s">
        <v>120</v>
      </c>
      <c r="E123">
        <v>39</v>
      </c>
      <c r="F123" s="2">
        <v>0.052917232021709636</v>
      </c>
      <c r="G123" t="s">
        <v>49</v>
      </c>
      <c r="H123">
        <v>737</v>
      </c>
    </row>
    <row r="124" spans="1:8">
      <c r="A124" t="s">
        <v>80</v>
      </c>
      <c r="B124" t="s">
        <v>30</v>
      </c>
      <c r="C124" t="s">
        <v>102</v>
      </c>
      <c r="D124" t="s">
        <v>120</v>
      </c>
      <c r="E124">
        <v>40</v>
      </c>
      <c r="F124" s="2">
        <v>0.0761904761904762</v>
      </c>
      <c r="G124" t="s">
        <v>48</v>
      </c>
      <c r="H124">
        <v>525</v>
      </c>
    </row>
    <row r="125" spans="1:8">
      <c r="A125" t="s">
        <v>80</v>
      </c>
      <c r="B125" t="s">
        <v>30</v>
      </c>
      <c r="C125" t="s">
        <v>103</v>
      </c>
      <c r="D125" t="s">
        <v>120</v>
      </c>
      <c r="E125">
        <v>59</v>
      </c>
      <c r="F125" s="2">
        <v>0.3575757575757576</v>
      </c>
      <c r="G125" t="s">
        <v>47</v>
      </c>
      <c r="H125">
        <v>165</v>
      </c>
    </row>
    <row r="126" spans="1:8">
      <c r="A126" t="s">
        <v>81</v>
      </c>
      <c r="B126" t="s">
        <v>31</v>
      </c>
      <c r="C126" t="s">
        <v>112</v>
      </c>
      <c r="D126" t="s">
        <v>120</v>
      </c>
      <c r="E126">
        <v>41</v>
      </c>
      <c r="F126" s="2">
        <v>0.030415430267062313</v>
      </c>
      <c r="G126" t="s">
        <v>117</v>
      </c>
      <c r="H126">
        <v>1348</v>
      </c>
    </row>
    <row r="127" spans="1:8">
      <c r="A127" t="s">
        <v>81</v>
      </c>
      <c r="B127" t="s">
        <v>31</v>
      </c>
      <c r="C127" t="s">
        <v>101</v>
      </c>
      <c r="D127" t="s">
        <v>120</v>
      </c>
      <c r="E127">
        <v>69</v>
      </c>
      <c r="F127" s="2">
        <v>0.053076923076923077</v>
      </c>
      <c r="G127" t="s">
        <v>49</v>
      </c>
      <c r="H127">
        <v>1300</v>
      </c>
    </row>
    <row r="128" spans="1:8">
      <c r="A128" t="s">
        <v>81</v>
      </c>
      <c r="B128" t="s">
        <v>31</v>
      </c>
      <c r="C128" t="s">
        <v>102</v>
      </c>
      <c r="D128" t="s">
        <v>120</v>
      </c>
      <c r="E128">
        <v>71</v>
      </c>
      <c r="F128" s="2">
        <v>0.081050228310502279</v>
      </c>
      <c r="G128" t="s">
        <v>48</v>
      </c>
      <c r="H128">
        <v>876</v>
      </c>
    </row>
    <row r="129" spans="1:8">
      <c r="A129" t="s">
        <v>81</v>
      </c>
      <c r="B129" t="s">
        <v>31</v>
      </c>
      <c r="C129" t="s">
        <v>103</v>
      </c>
      <c r="D129" t="s">
        <v>120</v>
      </c>
      <c r="E129">
        <v>95</v>
      </c>
      <c r="F129" s="2">
        <v>0.34050179211469533</v>
      </c>
      <c r="G129" t="s">
        <v>47</v>
      </c>
      <c r="H129">
        <v>279</v>
      </c>
    </row>
    <row r="130" spans="1:8">
      <c r="A130" t="s">
        <v>82</v>
      </c>
      <c r="B130" t="s">
        <v>32</v>
      </c>
      <c r="C130" t="s">
        <v>112</v>
      </c>
      <c r="D130" t="s">
        <v>120</v>
      </c>
      <c r="E130">
        <v>29</v>
      </c>
      <c r="F130" s="2">
        <v>0.037662337662337661</v>
      </c>
      <c r="G130" t="s">
        <v>117</v>
      </c>
      <c r="H130">
        <v>770</v>
      </c>
    </row>
    <row r="131" spans="1:8">
      <c r="A131" t="s">
        <v>82</v>
      </c>
      <c r="B131" t="s">
        <v>32</v>
      </c>
      <c r="C131" t="s">
        <v>101</v>
      </c>
      <c r="D131" t="s">
        <v>120</v>
      </c>
      <c r="E131">
        <v>34</v>
      </c>
      <c r="F131" s="2">
        <v>0.048158640226628892</v>
      </c>
      <c r="G131" t="s">
        <v>49</v>
      </c>
      <c r="H131">
        <v>706</v>
      </c>
    </row>
    <row r="132" spans="1:8">
      <c r="A132" t="s">
        <v>82</v>
      </c>
      <c r="B132" t="s">
        <v>32</v>
      </c>
      <c r="C132" t="s">
        <v>102</v>
      </c>
      <c r="D132" t="s">
        <v>120</v>
      </c>
      <c r="E132">
        <v>46</v>
      </c>
      <c r="F132" s="2">
        <v>0.0925553319919517</v>
      </c>
      <c r="G132" t="s">
        <v>48</v>
      </c>
      <c r="H132">
        <v>497</v>
      </c>
    </row>
    <row r="133" spans="1:8">
      <c r="A133" t="s">
        <v>82</v>
      </c>
      <c r="B133" t="s">
        <v>32</v>
      </c>
      <c r="C133" t="s">
        <v>103</v>
      </c>
      <c r="D133" t="s">
        <v>120</v>
      </c>
      <c r="E133">
        <v>76</v>
      </c>
      <c r="F133" s="2">
        <v>0.37623762376237624</v>
      </c>
      <c r="G133" t="s">
        <v>47</v>
      </c>
      <c r="H133">
        <v>202</v>
      </c>
    </row>
    <row r="134" spans="1:8">
      <c r="A134" t="s">
        <v>83</v>
      </c>
      <c r="B134" t="s">
        <v>33</v>
      </c>
      <c r="C134" t="s">
        <v>112</v>
      </c>
      <c r="D134" t="s">
        <v>120</v>
      </c>
      <c r="E134">
        <v>93</v>
      </c>
      <c r="F134" s="2">
        <v>0.077629382303839728</v>
      </c>
      <c r="G134" t="s">
        <v>117</v>
      </c>
      <c r="H134">
        <v>1198</v>
      </c>
    </row>
    <row r="135" spans="1:8">
      <c r="A135" t="s">
        <v>83</v>
      </c>
      <c r="B135" t="s">
        <v>33</v>
      </c>
      <c r="C135" t="s">
        <v>101</v>
      </c>
      <c r="D135" t="s">
        <v>120</v>
      </c>
      <c r="E135">
        <v>91</v>
      </c>
      <c r="F135" s="2">
        <v>0.091091091091091092</v>
      </c>
      <c r="G135" t="s">
        <v>49</v>
      </c>
      <c r="H135">
        <v>999</v>
      </c>
    </row>
    <row r="136" spans="1:8">
      <c r="A136" t="s">
        <v>83</v>
      </c>
      <c r="B136" t="s">
        <v>33</v>
      </c>
      <c r="C136" t="s">
        <v>102</v>
      </c>
      <c r="D136" t="s">
        <v>120</v>
      </c>
      <c r="E136">
        <v>97</v>
      </c>
      <c r="F136" s="2">
        <v>0.14306784660766961</v>
      </c>
      <c r="G136" t="s">
        <v>48</v>
      </c>
      <c r="H136">
        <v>678</v>
      </c>
    </row>
    <row r="137" spans="1:8">
      <c r="A137" t="s">
        <v>83</v>
      </c>
      <c r="B137" t="s">
        <v>33</v>
      </c>
      <c r="C137" t="s">
        <v>103</v>
      </c>
      <c r="D137" t="s">
        <v>120</v>
      </c>
      <c r="E137">
        <v>136</v>
      </c>
      <c r="F137" s="2">
        <v>0.47552447552447552</v>
      </c>
      <c r="G137" t="s">
        <v>47</v>
      </c>
      <c r="H137">
        <v>286</v>
      </c>
    </row>
    <row r="138" spans="1:8">
      <c r="A138" t="s">
        <v>84</v>
      </c>
      <c r="B138" t="s">
        <v>34</v>
      </c>
      <c r="C138" t="s">
        <v>112</v>
      </c>
      <c r="D138" t="s">
        <v>120</v>
      </c>
      <c r="E138">
        <v>104</v>
      </c>
      <c r="F138" s="2">
        <v>0.04622222222222222</v>
      </c>
      <c r="G138" t="s">
        <v>117</v>
      </c>
      <c r="H138">
        <v>2250</v>
      </c>
    </row>
    <row r="139" spans="1:8">
      <c r="A139" t="s">
        <v>84</v>
      </c>
      <c r="B139" t="s">
        <v>34</v>
      </c>
      <c r="C139" t="s">
        <v>101</v>
      </c>
      <c r="D139" t="s">
        <v>120</v>
      </c>
      <c r="E139">
        <v>130</v>
      </c>
      <c r="F139" s="2">
        <v>0.061787072243346008</v>
      </c>
      <c r="G139" t="s">
        <v>49</v>
      </c>
      <c r="H139">
        <v>2104</v>
      </c>
    </row>
    <row r="140" spans="1:8">
      <c r="A140" t="s">
        <v>84</v>
      </c>
      <c r="B140" t="s">
        <v>34</v>
      </c>
      <c r="C140" t="s">
        <v>102</v>
      </c>
      <c r="D140" t="s">
        <v>120</v>
      </c>
      <c r="E140">
        <v>145</v>
      </c>
      <c r="F140" s="2">
        <v>0.1111111111111111</v>
      </c>
      <c r="G140" t="s">
        <v>48</v>
      </c>
      <c r="H140">
        <v>1305</v>
      </c>
    </row>
    <row r="141" spans="1:8">
      <c r="A141" t="s">
        <v>84</v>
      </c>
      <c r="B141" t="s">
        <v>34</v>
      </c>
      <c r="C141" t="s">
        <v>103</v>
      </c>
      <c r="D141" t="s">
        <v>120</v>
      </c>
      <c r="E141">
        <v>169</v>
      </c>
      <c r="F141" s="2">
        <v>0.40821256038647341</v>
      </c>
      <c r="G141" t="s">
        <v>47</v>
      </c>
      <c r="H141">
        <v>414</v>
      </c>
    </row>
    <row r="142" spans="1:8">
      <c r="A142" t="s">
        <v>85</v>
      </c>
      <c r="B142" t="s">
        <v>35</v>
      </c>
      <c r="C142" t="s">
        <v>112</v>
      </c>
      <c r="D142" t="s">
        <v>120</v>
      </c>
      <c r="E142">
        <v>136</v>
      </c>
      <c r="F142" s="2">
        <v>0.23776223776223776</v>
      </c>
      <c r="G142" t="s">
        <v>117</v>
      </c>
      <c r="H142">
        <v>572</v>
      </c>
    </row>
    <row r="143" spans="1:8">
      <c r="A143" t="s">
        <v>85</v>
      </c>
      <c r="B143" t="s">
        <v>35</v>
      </c>
      <c r="C143" t="s">
        <v>101</v>
      </c>
      <c r="D143" t="s">
        <v>120</v>
      </c>
      <c r="E143">
        <v>127</v>
      </c>
      <c r="F143" s="2">
        <v>0.3527777777777778</v>
      </c>
      <c r="G143" t="s">
        <v>49</v>
      </c>
      <c r="H143">
        <v>360</v>
      </c>
    </row>
    <row r="144" spans="1:8">
      <c r="A144" t="s">
        <v>85</v>
      </c>
      <c r="B144" t="s">
        <v>35</v>
      </c>
      <c r="C144" t="s">
        <v>102</v>
      </c>
      <c r="D144" t="s">
        <v>120</v>
      </c>
      <c r="E144">
        <v>95</v>
      </c>
      <c r="F144" s="2">
        <v>0.46568627450980393</v>
      </c>
      <c r="G144" t="s">
        <v>48</v>
      </c>
      <c r="H144">
        <v>204</v>
      </c>
    </row>
    <row r="145" spans="1:8">
      <c r="A145" t="s">
        <v>85</v>
      </c>
      <c r="B145" t="s">
        <v>35</v>
      </c>
      <c r="C145" t="s">
        <v>103</v>
      </c>
      <c r="D145" t="s">
        <v>120</v>
      </c>
      <c r="E145">
        <v>34</v>
      </c>
      <c r="F145" s="2">
        <v>0.56666666666666665</v>
      </c>
      <c r="G145" t="s">
        <v>47</v>
      </c>
      <c r="H145">
        <v>60</v>
      </c>
    </row>
    <row r="146" spans="1:8">
      <c r="A146" t="s">
        <v>86</v>
      </c>
      <c r="B146" t="s">
        <v>36</v>
      </c>
      <c r="C146" t="s">
        <v>112</v>
      </c>
      <c r="D146" t="s">
        <v>120</v>
      </c>
      <c r="E146">
        <v>11</v>
      </c>
      <c r="F146" s="2">
        <v>0.01676829268292683</v>
      </c>
      <c r="G146" t="s">
        <v>117</v>
      </c>
      <c r="H146">
        <v>656</v>
      </c>
    </row>
    <row r="147" spans="1:8">
      <c r="A147" t="s">
        <v>86</v>
      </c>
      <c r="B147" t="s">
        <v>36</v>
      </c>
      <c r="C147" t="s">
        <v>101</v>
      </c>
      <c r="D147" t="s">
        <v>120</v>
      </c>
      <c r="E147">
        <v>28</v>
      </c>
      <c r="F147" s="2">
        <v>0.057026476578411409</v>
      </c>
      <c r="G147" t="s">
        <v>49</v>
      </c>
      <c r="H147">
        <v>491</v>
      </c>
    </row>
    <row r="148" spans="1:8">
      <c r="A148" t="s">
        <v>86</v>
      </c>
      <c r="B148" t="s">
        <v>36</v>
      </c>
      <c r="C148" t="s">
        <v>102</v>
      </c>
      <c r="D148" t="s">
        <v>120</v>
      </c>
      <c r="E148">
        <v>58</v>
      </c>
      <c r="F148" s="2">
        <v>0.18770226537216828</v>
      </c>
      <c r="G148" t="s">
        <v>48</v>
      </c>
      <c r="H148">
        <v>309</v>
      </c>
    </row>
    <row r="149" spans="1:8">
      <c r="A149" t="s">
        <v>86</v>
      </c>
      <c r="B149" t="s">
        <v>36</v>
      </c>
      <c r="C149" t="s">
        <v>103</v>
      </c>
      <c r="D149" t="s">
        <v>120</v>
      </c>
      <c r="E149">
        <v>43</v>
      </c>
      <c r="F149" s="2">
        <v>0.38738738738738737</v>
      </c>
      <c r="G149" t="s">
        <v>47</v>
      </c>
      <c r="H149">
        <v>111</v>
      </c>
    </row>
    <row r="150" spans="1:8">
      <c r="A150" t="s">
        <v>87</v>
      </c>
      <c r="B150" t="s">
        <v>37</v>
      </c>
      <c r="C150" t="s">
        <v>112</v>
      </c>
      <c r="D150" t="s">
        <v>120</v>
      </c>
      <c r="E150">
        <v>40</v>
      </c>
      <c r="F150" s="2">
        <v>0.04807692307692308</v>
      </c>
      <c r="G150" t="s">
        <v>117</v>
      </c>
      <c r="H150">
        <v>832</v>
      </c>
    </row>
    <row r="151" spans="1:8">
      <c r="A151" t="s">
        <v>87</v>
      </c>
      <c r="B151" t="s">
        <v>37</v>
      </c>
      <c r="C151" t="s">
        <v>101</v>
      </c>
      <c r="D151" t="s">
        <v>120</v>
      </c>
      <c r="E151">
        <v>66</v>
      </c>
      <c r="F151" s="2">
        <v>0.11743772241992882</v>
      </c>
      <c r="G151" t="s">
        <v>49</v>
      </c>
      <c r="H151">
        <v>562</v>
      </c>
    </row>
    <row r="152" spans="1:8">
      <c r="A152" t="s">
        <v>87</v>
      </c>
      <c r="B152" t="s">
        <v>37</v>
      </c>
      <c r="C152" t="s">
        <v>102</v>
      </c>
      <c r="D152" t="s">
        <v>120</v>
      </c>
      <c r="E152">
        <v>91</v>
      </c>
      <c r="F152" s="2">
        <v>0.24202127659574468</v>
      </c>
      <c r="G152" t="s">
        <v>48</v>
      </c>
      <c r="H152">
        <v>376</v>
      </c>
    </row>
    <row r="153" spans="1:8">
      <c r="A153" t="s">
        <v>87</v>
      </c>
      <c r="B153" t="s">
        <v>37</v>
      </c>
      <c r="C153" t="s">
        <v>103</v>
      </c>
      <c r="D153" t="s">
        <v>120</v>
      </c>
      <c r="E153">
        <v>72</v>
      </c>
      <c r="F153" s="2">
        <v>0.46451612903225808</v>
      </c>
      <c r="G153" t="s">
        <v>47</v>
      </c>
      <c r="H153">
        <v>155</v>
      </c>
    </row>
    <row r="154" spans="1:8">
      <c r="A154" t="s">
        <v>88</v>
      </c>
      <c r="B154" t="s">
        <v>38</v>
      </c>
      <c r="C154" t="s">
        <v>112</v>
      </c>
      <c r="D154" t="s">
        <v>120</v>
      </c>
      <c r="E154">
        <v>19</v>
      </c>
      <c r="F154" s="2">
        <v>0.022326674500587545</v>
      </c>
      <c r="G154" t="s">
        <v>117</v>
      </c>
      <c r="H154">
        <v>851</v>
      </c>
    </row>
    <row r="155" spans="1:8">
      <c r="A155" t="s">
        <v>88</v>
      </c>
      <c r="B155" t="s">
        <v>38</v>
      </c>
      <c r="C155" t="s">
        <v>101</v>
      </c>
      <c r="D155" t="s">
        <v>120</v>
      </c>
      <c r="E155">
        <v>29</v>
      </c>
      <c r="F155" s="2">
        <v>0.037662337662337661</v>
      </c>
      <c r="G155" t="s">
        <v>49</v>
      </c>
      <c r="H155">
        <v>770</v>
      </c>
    </row>
    <row r="156" spans="1:8">
      <c r="A156" t="s">
        <v>88</v>
      </c>
      <c r="B156" t="s">
        <v>38</v>
      </c>
      <c r="C156" t="s">
        <v>102</v>
      </c>
      <c r="D156" t="s">
        <v>120</v>
      </c>
      <c r="E156">
        <v>50</v>
      </c>
      <c r="F156" s="2">
        <v>0.08771929824561403</v>
      </c>
      <c r="G156" t="s">
        <v>48</v>
      </c>
      <c r="H156">
        <v>570</v>
      </c>
    </row>
    <row r="157" spans="1:8">
      <c r="A157" t="s">
        <v>88</v>
      </c>
      <c r="B157" t="s">
        <v>38</v>
      </c>
      <c r="C157" t="s">
        <v>103</v>
      </c>
      <c r="D157" t="s">
        <v>120</v>
      </c>
      <c r="E157">
        <v>63</v>
      </c>
      <c r="F157" s="2">
        <v>0.3073170731707317</v>
      </c>
      <c r="G157" t="s">
        <v>47</v>
      </c>
      <c r="H157">
        <v>205</v>
      </c>
    </row>
    <row r="158" spans="1:8">
      <c r="A158" t="s">
        <v>89</v>
      </c>
      <c r="B158" t="s">
        <v>39</v>
      </c>
      <c r="C158" t="s">
        <v>112</v>
      </c>
      <c r="D158" t="s">
        <v>120</v>
      </c>
      <c r="E158">
        <v>87</v>
      </c>
      <c r="F158" s="2">
        <v>0.12985074626865672</v>
      </c>
      <c r="G158" t="s">
        <v>117</v>
      </c>
      <c r="H158">
        <v>670</v>
      </c>
    </row>
    <row r="159" spans="1:8">
      <c r="A159" t="s">
        <v>89</v>
      </c>
      <c r="B159" t="s">
        <v>39</v>
      </c>
      <c r="C159" t="s">
        <v>101</v>
      </c>
      <c r="D159" t="s">
        <v>120</v>
      </c>
      <c r="E159">
        <v>82</v>
      </c>
      <c r="F159" s="2">
        <v>0.17263157894736841</v>
      </c>
      <c r="G159" t="s">
        <v>49</v>
      </c>
      <c r="H159">
        <v>475</v>
      </c>
    </row>
    <row r="160" spans="1:8">
      <c r="A160" t="s">
        <v>89</v>
      </c>
      <c r="B160" t="s">
        <v>39</v>
      </c>
      <c r="C160" t="s">
        <v>102</v>
      </c>
      <c r="D160" t="s">
        <v>120</v>
      </c>
      <c r="E160">
        <v>90</v>
      </c>
      <c r="F160" s="2">
        <v>0.30821917808219179</v>
      </c>
      <c r="G160" t="s">
        <v>48</v>
      </c>
      <c r="H160">
        <v>292</v>
      </c>
    </row>
    <row r="161" spans="1:8">
      <c r="A161" t="s">
        <v>89</v>
      </c>
      <c r="B161" t="s">
        <v>39</v>
      </c>
      <c r="C161" t="s">
        <v>103</v>
      </c>
      <c r="D161" t="s">
        <v>120</v>
      </c>
      <c r="E161">
        <v>51</v>
      </c>
      <c r="F161" s="2">
        <v>0.62195121951219512</v>
      </c>
      <c r="G161" t="s">
        <v>47</v>
      </c>
      <c r="H161">
        <v>82</v>
      </c>
    </row>
    <row r="162" spans="1:8">
      <c r="A162" t="s">
        <v>90</v>
      </c>
      <c r="B162" t="s">
        <v>40</v>
      </c>
      <c r="C162" t="s">
        <v>112</v>
      </c>
      <c r="D162" t="s">
        <v>120</v>
      </c>
      <c r="E162">
        <v>44</v>
      </c>
      <c r="F162" s="2">
        <v>0.0641399416909621</v>
      </c>
      <c r="G162" t="s">
        <v>117</v>
      </c>
      <c r="H162">
        <v>686</v>
      </c>
    </row>
    <row r="163" spans="1:8">
      <c r="A163" t="s">
        <v>90</v>
      </c>
      <c r="B163" t="s">
        <v>40</v>
      </c>
      <c r="C163" t="s">
        <v>101</v>
      </c>
      <c r="D163" t="s">
        <v>120</v>
      </c>
      <c r="E163">
        <v>53</v>
      </c>
      <c r="F163" s="2">
        <v>0.1029126213592233</v>
      </c>
      <c r="G163" t="s">
        <v>49</v>
      </c>
      <c r="H163">
        <v>515</v>
      </c>
    </row>
    <row r="164" spans="1:8">
      <c r="A164" t="s">
        <v>90</v>
      </c>
      <c r="B164" t="s">
        <v>40</v>
      </c>
      <c r="C164" t="s">
        <v>102</v>
      </c>
      <c r="D164" t="s">
        <v>120</v>
      </c>
      <c r="E164">
        <v>60</v>
      </c>
      <c r="F164" s="2">
        <v>0.1834862385321101</v>
      </c>
      <c r="G164" t="s">
        <v>48</v>
      </c>
      <c r="H164">
        <v>327</v>
      </c>
    </row>
    <row r="165" spans="1:8">
      <c r="A165" t="s">
        <v>90</v>
      </c>
      <c r="B165" t="s">
        <v>40</v>
      </c>
      <c r="C165" t="s">
        <v>103</v>
      </c>
      <c r="D165" t="s">
        <v>120</v>
      </c>
      <c r="E165">
        <v>40</v>
      </c>
      <c r="F165" s="2">
        <v>0.44444444444444442</v>
      </c>
      <c r="G165" t="s">
        <v>47</v>
      </c>
      <c r="H165">
        <v>90</v>
      </c>
    </row>
    <row r="166" spans="1:8">
      <c r="A166" t="s">
        <v>91</v>
      </c>
      <c r="B166" t="s">
        <v>41</v>
      </c>
      <c r="C166" t="s">
        <v>112</v>
      </c>
      <c r="D166" t="s">
        <v>120</v>
      </c>
      <c r="E166">
        <v>207</v>
      </c>
      <c r="F166" s="2">
        <v>0.1047040971168437</v>
      </c>
      <c r="G166" t="s">
        <v>117</v>
      </c>
      <c r="H166">
        <v>1977</v>
      </c>
    </row>
    <row r="167" spans="1:8">
      <c r="A167" t="s">
        <v>91</v>
      </c>
      <c r="B167" t="s">
        <v>41</v>
      </c>
      <c r="C167" t="s">
        <v>101</v>
      </c>
      <c r="D167" t="s">
        <v>120</v>
      </c>
      <c r="E167">
        <v>159</v>
      </c>
      <c r="F167" s="2">
        <v>0.11865671641791045</v>
      </c>
      <c r="G167" t="s">
        <v>49</v>
      </c>
      <c r="H167">
        <v>1340</v>
      </c>
    </row>
    <row r="168" spans="1:8">
      <c r="A168" t="s">
        <v>91</v>
      </c>
      <c r="B168" t="s">
        <v>41</v>
      </c>
      <c r="C168" t="s">
        <v>102</v>
      </c>
      <c r="D168" t="s">
        <v>120</v>
      </c>
      <c r="E168">
        <v>217</v>
      </c>
      <c r="F168" s="2">
        <v>0.24687144482366324</v>
      </c>
      <c r="G168" t="s">
        <v>48</v>
      </c>
      <c r="H168">
        <v>879</v>
      </c>
    </row>
    <row r="169" spans="1:8">
      <c r="A169" t="s">
        <v>91</v>
      </c>
      <c r="B169" t="s">
        <v>41</v>
      </c>
      <c r="C169" t="s">
        <v>103</v>
      </c>
      <c r="D169" t="s">
        <v>120</v>
      </c>
      <c r="E169">
        <v>116</v>
      </c>
      <c r="F169" s="2">
        <v>0.49152542372881358</v>
      </c>
      <c r="G169" t="s">
        <v>47</v>
      </c>
      <c r="H169">
        <v>236</v>
      </c>
    </row>
    <row r="170" spans="1:8">
      <c r="A170" t="s">
        <v>92</v>
      </c>
      <c r="B170" t="s">
        <v>42</v>
      </c>
      <c r="C170" t="s">
        <v>112</v>
      </c>
      <c r="D170" t="s">
        <v>120</v>
      </c>
      <c r="E170">
        <v>34</v>
      </c>
      <c r="F170" s="2">
        <v>0.049204052098408106</v>
      </c>
      <c r="G170" t="s">
        <v>117</v>
      </c>
      <c r="H170">
        <v>691</v>
      </c>
    </row>
    <row r="171" spans="1:8">
      <c r="A171" t="s">
        <v>92</v>
      </c>
      <c r="B171" t="s">
        <v>42</v>
      </c>
      <c r="C171" t="s">
        <v>101</v>
      </c>
      <c r="D171" t="s">
        <v>120</v>
      </c>
      <c r="E171">
        <v>38</v>
      </c>
      <c r="F171" s="2">
        <v>0.067857142857142852</v>
      </c>
      <c r="G171" t="s">
        <v>49</v>
      </c>
      <c r="H171">
        <v>560</v>
      </c>
    </row>
    <row r="172" spans="1:8">
      <c r="A172" t="s">
        <v>92</v>
      </c>
      <c r="B172" t="s">
        <v>42</v>
      </c>
      <c r="C172" t="s">
        <v>102</v>
      </c>
      <c r="D172" t="s">
        <v>120</v>
      </c>
      <c r="E172">
        <v>69</v>
      </c>
      <c r="F172" s="2">
        <v>0.19714285714285715</v>
      </c>
      <c r="G172" t="s">
        <v>48</v>
      </c>
      <c r="H172">
        <v>350</v>
      </c>
    </row>
    <row r="173" spans="1:8">
      <c r="A173" t="s">
        <v>92</v>
      </c>
      <c r="B173" t="s">
        <v>42</v>
      </c>
      <c r="C173" t="s">
        <v>103</v>
      </c>
      <c r="D173" t="s">
        <v>120</v>
      </c>
      <c r="E173">
        <v>40</v>
      </c>
      <c r="F173" s="2">
        <v>0.34188034188034189</v>
      </c>
      <c r="G173" t="s">
        <v>47</v>
      </c>
      <c r="H173">
        <v>117</v>
      </c>
    </row>
    <row r="174" spans="1:8">
      <c r="A174" t="s">
        <v>93</v>
      </c>
      <c r="B174" t="s">
        <v>43</v>
      </c>
      <c r="C174" t="s">
        <v>112</v>
      </c>
      <c r="D174" t="s">
        <v>120</v>
      </c>
      <c r="E174">
        <v>81</v>
      </c>
      <c r="F174" s="2">
        <v>0.12577639751552794</v>
      </c>
      <c r="G174" t="s">
        <v>117</v>
      </c>
      <c r="H174">
        <v>644</v>
      </c>
    </row>
    <row r="175" spans="1:8">
      <c r="A175" t="s">
        <v>93</v>
      </c>
      <c r="B175" t="s">
        <v>43</v>
      </c>
      <c r="C175" t="s">
        <v>101</v>
      </c>
      <c r="D175" t="s">
        <v>120</v>
      </c>
      <c r="E175">
        <v>74</v>
      </c>
      <c r="F175" s="2">
        <v>0.20054200542005421</v>
      </c>
      <c r="G175" t="s">
        <v>49</v>
      </c>
      <c r="H175">
        <v>369</v>
      </c>
    </row>
    <row r="176" spans="1:8">
      <c r="A176" t="s">
        <v>93</v>
      </c>
      <c r="B176" t="s">
        <v>43</v>
      </c>
      <c r="C176" t="s">
        <v>102</v>
      </c>
      <c r="D176" t="s">
        <v>120</v>
      </c>
      <c r="E176">
        <v>72</v>
      </c>
      <c r="F176" s="2">
        <v>0.36548223350253806</v>
      </c>
      <c r="G176" t="s">
        <v>48</v>
      </c>
      <c r="H176">
        <v>197</v>
      </c>
    </row>
    <row r="177" spans="1:8">
      <c r="A177" t="s">
        <v>93</v>
      </c>
      <c r="B177" t="s">
        <v>43</v>
      </c>
      <c r="C177" t="s">
        <v>103</v>
      </c>
      <c r="D177" t="s">
        <v>120</v>
      </c>
      <c r="E177">
        <v>31</v>
      </c>
      <c r="F177" s="2">
        <v>0.543859649122807</v>
      </c>
      <c r="G177" t="s">
        <v>47</v>
      </c>
      <c r="H177">
        <v>57</v>
      </c>
    </row>
    <row r="178" spans="1:8">
      <c r="A178" t="s">
        <v>94</v>
      </c>
      <c r="B178" t="s">
        <v>44</v>
      </c>
      <c r="C178" t="s">
        <v>112</v>
      </c>
      <c r="D178" t="s">
        <v>120</v>
      </c>
      <c r="E178">
        <v>171</v>
      </c>
      <c r="F178" s="2">
        <v>0.25987841945288753</v>
      </c>
      <c r="G178" t="s">
        <v>117</v>
      </c>
      <c r="H178">
        <v>658</v>
      </c>
    </row>
    <row r="179" spans="1:8">
      <c r="A179" t="s">
        <v>94</v>
      </c>
      <c r="B179" t="s">
        <v>44</v>
      </c>
      <c r="C179" t="s">
        <v>101</v>
      </c>
      <c r="D179" t="s">
        <v>120</v>
      </c>
      <c r="E179">
        <v>119</v>
      </c>
      <c r="F179" s="2">
        <v>0.26862302483069977</v>
      </c>
      <c r="G179" t="s">
        <v>49</v>
      </c>
      <c r="H179">
        <v>443</v>
      </c>
    </row>
    <row r="180" spans="1:8">
      <c r="A180" t="s">
        <v>94</v>
      </c>
      <c r="B180" t="s">
        <v>44</v>
      </c>
      <c r="C180" t="s">
        <v>102</v>
      </c>
      <c r="D180" t="s">
        <v>120</v>
      </c>
      <c r="E180">
        <v>81</v>
      </c>
      <c r="F180" s="2">
        <v>0.2988929889298893</v>
      </c>
      <c r="G180" t="s">
        <v>48</v>
      </c>
      <c r="H180">
        <v>271</v>
      </c>
    </row>
    <row r="181" spans="1:8">
      <c r="A181" t="s">
        <v>94</v>
      </c>
      <c r="B181" t="s">
        <v>44</v>
      </c>
      <c r="C181" t="s">
        <v>103</v>
      </c>
      <c r="D181" t="s">
        <v>120</v>
      </c>
      <c r="E181">
        <v>47</v>
      </c>
      <c r="F181" s="2">
        <v>0.60256410256410253</v>
      </c>
      <c r="G181" t="s">
        <v>47</v>
      </c>
      <c r="H181">
        <v>78</v>
      </c>
    </row>
    <row r="182" spans="1:8">
      <c r="A182" t="s">
        <v>107</v>
      </c>
      <c r="B182" t="s">
        <v>104</v>
      </c>
      <c r="C182" t="s">
        <v>112</v>
      </c>
      <c r="D182" t="s">
        <v>120</v>
      </c>
      <c r="E182">
        <f>'[9]Dataset'!$G$27</f>
        <v>4443</v>
      </c>
      <c r="F182" s="2">
        <f>E182/H182</f>
        <v>0.090418820464813379</v>
      </c>
      <c r="G182" t="s">
        <v>112</v>
      </c>
      <c r="H182">
        <f>'[9]Dataset'!$H$27</f>
        <v>49138</v>
      </c>
    </row>
    <row r="183" spans="1:8">
      <c r="A183" t="s">
        <v>107</v>
      </c>
      <c r="B183" t="s">
        <v>104</v>
      </c>
      <c r="C183" t="s">
        <v>101</v>
      </c>
      <c r="D183" t="s">
        <v>120</v>
      </c>
      <c r="E183">
        <f>'[9]Dataset'!$G$30</f>
        <v>4399</v>
      </c>
      <c r="F183" s="2">
        <f>E183/H183</f>
        <v>0.10958323991729567</v>
      </c>
      <c r="G183" t="s">
        <v>101</v>
      </c>
      <c r="H183">
        <f>'[9]Dataset'!$H$30</f>
        <v>40143</v>
      </c>
    </row>
    <row r="184" spans="1:8">
      <c r="A184" t="s">
        <v>107</v>
      </c>
      <c r="B184" t="s">
        <v>104</v>
      </c>
      <c r="C184" t="s">
        <v>102</v>
      </c>
      <c r="D184" t="s">
        <v>120</v>
      </c>
      <c r="E184">
        <f>'[9]Dataset'!$G$33</f>
        <v>4774</v>
      </c>
      <c r="F184" s="2">
        <f>E184/H184</f>
        <v>0.190366057899354</v>
      </c>
      <c r="G184" t="s">
        <v>102</v>
      </c>
      <c r="H184">
        <f>'[9]Dataset'!$H$33</f>
        <v>25078</v>
      </c>
    </row>
    <row r="185" spans="1:8">
      <c r="A185" t="s">
        <v>107</v>
      </c>
      <c r="B185" t="s">
        <v>104</v>
      </c>
      <c r="C185" t="s">
        <v>103</v>
      </c>
      <c r="D185" t="s">
        <v>120</v>
      </c>
      <c r="E185">
        <f>'[9]Dataset'!$G$36</f>
        <v>3951</v>
      </c>
      <c r="F185" s="2">
        <f>E185/H185</f>
        <v>0.45989989523920383</v>
      </c>
      <c r="G185" t="s">
        <v>103</v>
      </c>
      <c r="H185">
        <f>'[9]Dataset'!$H$36</f>
        <v>8591</v>
      </c>
    </row>
    <row r="186" spans="1:8">
      <c r="A186" t="s">
        <v>105</v>
      </c>
      <c r="B186" t="s">
        <v>115</v>
      </c>
      <c r="C186" t="s">
        <v>112</v>
      </c>
      <c r="D186" t="s">
        <v>120</v>
      </c>
      <c r="E186">
        <f>'[10]Dataset'!$G$27</f>
        <v>985247</v>
      </c>
      <c r="F186" s="2">
        <f>E186/H186</f>
        <v>0.13239364132333575</v>
      </c>
      <c r="G186" t="s">
        <v>112</v>
      </c>
      <c r="H186">
        <f>'[10]Dataset'!$H$27</f>
        <v>7441800</v>
      </c>
    </row>
    <row r="187" spans="1:8">
      <c r="A187" t="s">
        <v>105</v>
      </c>
      <c r="B187" t="s">
        <v>115</v>
      </c>
      <c r="C187" t="s">
        <v>101</v>
      </c>
      <c r="D187" t="s">
        <v>120</v>
      </c>
      <c r="E187">
        <f>'[10]Dataset'!$G$30</f>
        <v>898623</v>
      </c>
      <c r="F187" s="2">
        <f>E187/H187</f>
        <v>0.15294552157325955</v>
      </c>
      <c r="G187" t="s">
        <v>101</v>
      </c>
      <c r="H187">
        <f>'[10]Dataset'!$H$30</f>
        <v>5875445</v>
      </c>
    </row>
    <row r="188" spans="1:8">
      <c r="A188" t="s">
        <v>105</v>
      </c>
      <c r="B188" t="s">
        <v>115</v>
      </c>
      <c r="C188" t="s">
        <v>102</v>
      </c>
      <c r="D188" t="s">
        <v>120</v>
      </c>
      <c r="E188">
        <f>'[10]Dataset'!$G$33</f>
        <v>876848</v>
      </c>
      <c r="F188" s="2">
        <f>E188/H188</f>
        <v>0.2438915031494438</v>
      </c>
      <c r="G188" t="s">
        <v>102</v>
      </c>
      <c r="H188">
        <f>'[10]Dataset'!$H$33</f>
        <v>3595238</v>
      </c>
    </row>
    <row r="189" spans="1:8">
      <c r="A189" t="s">
        <v>105</v>
      </c>
      <c r="B189" t="s">
        <v>115</v>
      </c>
      <c r="C189" t="s">
        <v>103</v>
      </c>
      <c r="D189" t="s">
        <v>120</v>
      </c>
      <c r="E189">
        <f>'[10]Dataset'!$G$36</f>
        <v>655367</v>
      </c>
      <c r="F189" s="2">
        <f>E189/H189</f>
        <v>0.508032102051843</v>
      </c>
      <c r="G189" t="s">
        <v>103</v>
      </c>
      <c r="H189">
        <f>'[10]Dataset'!$H$36</f>
        <v>1290011</v>
      </c>
    </row>
  </sheetData>
  <pageMargins left="0.7" right="0.7" top="0.75" bottom="0.75" header="0.3" footer="0.3"/>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189"/>
  <sheetViews>
    <sheetView view="normal" workbookViewId="0">
      <selection pane="topLeft" activeCell="B12" sqref="B12"/>
    </sheetView>
  </sheetViews>
  <sheetFormatPr defaultRowHeight="15"/>
  <cols>
    <col min="1" max="1" width="12.25390625" customWidth="1"/>
    <col min="2" max="2" width="36.00390625" customWidth="1"/>
    <col min="3" max="3" width="22.25390625" customWidth="1"/>
    <col min="4" max="4" width="17.375" customWidth="1"/>
    <col min="6" max="6" width="9.125" style="2" customWidth="1"/>
    <col min="7" max="7" width="21.25390625" customWidth="1"/>
  </cols>
  <sheetData>
    <row r="1" spans="1:8" s="10" customFormat="1">
      <c r="A1" s="10" t="s">
        <v>95</v>
      </c>
      <c r="B1" s="10" t="s">
        <v>96</v>
      </c>
      <c r="C1" s="10" t="s">
        <v>46</v>
      </c>
      <c r="D1" s="10" t="s">
        <v>97</v>
      </c>
      <c r="E1" s="10" t="s">
        <v>45</v>
      </c>
      <c r="F1" s="11" t="s">
        <v>98</v>
      </c>
      <c r="G1" s="10" t="s">
        <v>99</v>
      </c>
      <c r="H1" s="10" t="s">
        <v>160</v>
      </c>
    </row>
    <row r="2" spans="1:8">
      <c r="A2" t="s">
        <v>50</v>
      </c>
      <c r="B2" t="s">
        <v>0</v>
      </c>
      <c r="C2" t="s">
        <v>112</v>
      </c>
      <c r="D2" t="s">
        <v>131</v>
      </c>
      <c r="E2">
        <v>645</v>
      </c>
      <c r="F2" s="2">
        <f>E2/H2</f>
        <v>0.344</v>
      </c>
      <c r="G2" t="s">
        <v>117</v>
      </c>
      <c r="H2">
        <v>1875</v>
      </c>
    </row>
    <row r="3" spans="1:8">
      <c r="A3" t="s">
        <v>50</v>
      </c>
      <c r="B3" t="s">
        <v>0</v>
      </c>
      <c r="C3" t="s">
        <v>101</v>
      </c>
      <c r="D3" t="s">
        <v>131</v>
      </c>
      <c r="E3">
        <v>499</v>
      </c>
      <c r="F3" s="2">
        <f>E3/H3</f>
        <v>0.37294469357249627</v>
      </c>
      <c r="G3" t="s">
        <v>49</v>
      </c>
      <c r="H3">
        <v>1338</v>
      </c>
    </row>
    <row r="4" spans="1:8">
      <c r="A4" t="s">
        <v>50</v>
      </c>
      <c r="B4" t="s">
        <v>0</v>
      </c>
      <c r="C4" t="s">
        <v>102</v>
      </c>
      <c r="D4" t="s">
        <v>131</v>
      </c>
      <c r="E4">
        <v>380</v>
      </c>
      <c r="F4" s="2">
        <f>E4/H4</f>
        <v>0.47619047619047616</v>
      </c>
      <c r="G4" t="s">
        <v>48</v>
      </c>
      <c r="H4">
        <v>798</v>
      </c>
    </row>
    <row r="5" spans="1:8">
      <c r="A5" t="s">
        <v>50</v>
      </c>
      <c r="B5" t="s">
        <v>0</v>
      </c>
      <c r="C5" t="s">
        <v>103</v>
      </c>
      <c r="D5" t="s">
        <v>131</v>
      </c>
      <c r="E5">
        <v>166</v>
      </c>
      <c r="F5" s="2">
        <f>E5/H5</f>
        <v>0.608058608058608</v>
      </c>
      <c r="G5" t="s">
        <v>47</v>
      </c>
      <c r="H5">
        <v>273</v>
      </c>
    </row>
    <row r="6" spans="1:8">
      <c r="A6" t="s">
        <v>51</v>
      </c>
      <c r="B6" t="s">
        <v>1</v>
      </c>
      <c r="C6" t="s">
        <v>112</v>
      </c>
      <c r="D6" t="s">
        <v>131</v>
      </c>
      <c r="E6">
        <v>479</v>
      </c>
      <c r="F6" s="2">
        <f>E6/H6</f>
        <v>0.35014619883040937</v>
      </c>
      <c r="G6" t="s">
        <v>117</v>
      </c>
      <c r="H6">
        <v>1368</v>
      </c>
    </row>
    <row r="7" spans="1:8">
      <c r="A7" t="s">
        <v>51</v>
      </c>
      <c r="B7" t="s">
        <v>1</v>
      </c>
      <c r="C7" t="s">
        <v>101</v>
      </c>
      <c r="D7" t="s">
        <v>131</v>
      </c>
      <c r="E7">
        <v>335</v>
      </c>
      <c r="F7" s="2">
        <f>E7/H7</f>
        <v>0.391812865497076</v>
      </c>
      <c r="G7" t="s">
        <v>49</v>
      </c>
      <c r="H7">
        <v>855</v>
      </c>
    </row>
    <row r="8" spans="1:8">
      <c r="A8" t="s">
        <v>51</v>
      </c>
      <c r="B8" t="s">
        <v>1</v>
      </c>
      <c r="C8" t="s">
        <v>102</v>
      </c>
      <c r="D8" t="s">
        <v>131</v>
      </c>
      <c r="E8">
        <v>225</v>
      </c>
      <c r="F8" s="2">
        <f>E8/H8</f>
        <v>0.53191489361702127</v>
      </c>
      <c r="G8" t="s">
        <v>48</v>
      </c>
      <c r="H8">
        <v>423</v>
      </c>
    </row>
    <row r="9" spans="1:8">
      <c r="A9" t="s">
        <v>51</v>
      </c>
      <c r="B9" t="s">
        <v>1</v>
      </c>
      <c r="C9" t="s">
        <v>103</v>
      </c>
      <c r="D9" t="s">
        <v>131</v>
      </c>
      <c r="E9">
        <v>128</v>
      </c>
      <c r="F9" s="2">
        <f>E9/H9</f>
        <v>0.62745098039215685</v>
      </c>
      <c r="G9" t="s">
        <v>47</v>
      </c>
      <c r="H9">
        <v>204</v>
      </c>
    </row>
    <row r="10" spans="1:8">
      <c r="A10" t="s">
        <v>52</v>
      </c>
      <c r="B10" t="s">
        <v>2</v>
      </c>
      <c r="C10" t="s">
        <v>112</v>
      </c>
      <c r="D10" t="s">
        <v>131</v>
      </c>
      <c r="E10">
        <v>453</v>
      </c>
      <c r="F10" s="2">
        <f>E10/H10</f>
        <v>0.24917491749174916</v>
      </c>
      <c r="G10" t="s">
        <v>117</v>
      </c>
      <c r="H10">
        <v>1818</v>
      </c>
    </row>
    <row r="11" spans="1:8">
      <c r="A11" t="s">
        <v>52</v>
      </c>
      <c r="B11" t="s">
        <v>2</v>
      </c>
      <c r="C11" t="s">
        <v>101</v>
      </c>
      <c r="D11" t="s">
        <v>131</v>
      </c>
      <c r="E11">
        <v>385</v>
      </c>
      <c r="F11" s="2">
        <f>E11/H11</f>
        <v>0.29434250764525993</v>
      </c>
      <c r="G11" t="s">
        <v>49</v>
      </c>
      <c r="H11">
        <v>1308</v>
      </c>
    </row>
    <row r="12" spans="1:8">
      <c r="A12" t="s">
        <v>52</v>
      </c>
      <c r="B12" t="s">
        <v>2</v>
      </c>
      <c r="C12" t="s">
        <v>102</v>
      </c>
      <c r="D12" t="s">
        <v>131</v>
      </c>
      <c r="E12">
        <v>344</v>
      </c>
      <c r="F12" s="2">
        <f>E12/H12</f>
        <v>0.41197604790419162</v>
      </c>
      <c r="G12" t="s">
        <v>48</v>
      </c>
      <c r="H12">
        <v>835</v>
      </c>
    </row>
    <row r="13" spans="1:8">
      <c r="A13" t="s">
        <v>52</v>
      </c>
      <c r="B13" t="s">
        <v>2</v>
      </c>
      <c r="C13" t="s">
        <v>103</v>
      </c>
      <c r="D13" t="s">
        <v>131</v>
      </c>
      <c r="E13">
        <v>256</v>
      </c>
      <c r="F13" s="2">
        <f>E13/H13</f>
        <v>0.63366336633663367</v>
      </c>
      <c r="G13" t="s">
        <v>47</v>
      </c>
      <c r="H13">
        <v>404</v>
      </c>
    </row>
    <row r="14" spans="1:8">
      <c r="A14" t="s">
        <v>53</v>
      </c>
      <c r="B14" t="s">
        <v>3</v>
      </c>
      <c r="C14" t="s">
        <v>112</v>
      </c>
      <c r="D14" t="s">
        <v>131</v>
      </c>
      <c r="E14">
        <v>226</v>
      </c>
      <c r="F14" s="2">
        <f>E14/H14</f>
        <v>0.15618521078092606</v>
      </c>
      <c r="G14" t="s">
        <v>117</v>
      </c>
      <c r="H14">
        <v>1447</v>
      </c>
    </row>
    <row r="15" spans="1:8">
      <c r="A15" t="s">
        <v>53</v>
      </c>
      <c r="B15" t="s">
        <v>3</v>
      </c>
      <c r="C15" t="s">
        <v>101</v>
      </c>
      <c r="D15" t="s">
        <v>131</v>
      </c>
      <c r="E15">
        <v>252</v>
      </c>
      <c r="F15" s="2">
        <f>E15/H15</f>
        <v>0.21818181818181817</v>
      </c>
      <c r="G15" t="s">
        <v>49</v>
      </c>
      <c r="H15">
        <v>1155</v>
      </c>
    </row>
    <row r="16" spans="1:8">
      <c r="A16" t="s">
        <v>53</v>
      </c>
      <c r="B16" t="s">
        <v>3</v>
      </c>
      <c r="C16" t="s">
        <v>102</v>
      </c>
      <c r="D16" t="s">
        <v>131</v>
      </c>
      <c r="E16">
        <v>286</v>
      </c>
      <c r="F16" s="2">
        <f>E16/H16</f>
        <v>0.3412887828162291</v>
      </c>
      <c r="G16" t="s">
        <v>48</v>
      </c>
      <c r="H16">
        <v>838</v>
      </c>
    </row>
    <row r="17" spans="1:8">
      <c r="A17" t="s">
        <v>53</v>
      </c>
      <c r="B17" t="s">
        <v>3</v>
      </c>
      <c r="C17" t="s">
        <v>103</v>
      </c>
      <c r="D17" t="s">
        <v>131</v>
      </c>
      <c r="E17">
        <v>183</v>
      </c>
      <c r="F17" s="2">
        <f>E17/H17</f>
        <v>0.62886597938144329</v>
      </c>
      <c r="G17" t="s">
        <v>47</v>
      </c>
      <c r="H17">
        <v>291</v>
      </c>
    </row>
    <row r="18" spans="1:8">
      <c r="A18" t="s">
        <v>54</v>
      </c>
      <c r="B18" t="s">
        <v>4</v>
      </c>
      <c r="C18" t="s">
        <v>112</v>
      </c>
      <c r="D18" t="s">
        <v>131</v>
      </c>
      <c r="E18">
        <v>267</v>
      </c>
      <c r="F18" s="2">
        <f>E18/H18</f>
        <v>0.16280487804878049</v>
      </c>
      <c r="G18" t="s">
        <v>117</v>
      </c>
      <c r="H18">
        <v>1640</v>
      </c>
    </row>
    <row r="19" spans="1:8">
      <c r="A19" t="s">
        <v>54</v>
      </c>
      <c r="B19" t="s">
        <v>4</v>
      </c>
      <c r="C19" t="s">
        <v>101</v>
      </c>
      <c r="D19" t="s">
        <v>131</v>
      </c>
      <c r="E19">
        <v>268</v>
      </c>
      <c r="F19" s="2">
        <f>E19/H19</f>
        <v>0.22945205479452055</v>
      </c>
      <c r="G19" t="s">
        <v>49</v>
      </c>
      <c r="H19">
        <v>1168</v>
      </c>
    </row>
    <row r="20" spans="1:8">
      <c r="A20" t="s">
        <v>54</v>
      </c>
      <c r="B20" t="s">
        <v>4</v>
      </c>
      <c r="C20" t="s">
        <v>102</v>
      </c>
      <c r="D20" t="s">
        <v>131</v>
      </c>
      <c r="E20">
        <v>249</v>
      </c>
      <c r="F20" s="2">
        <f>E20/H20</f>
        <v>0.36943620178041542</v>
      </c>
      <c r="G20" t="s">
        <v>48</v>
      </c>
      <c r="H20">
        <v>674</v>
      </c>
    </row>
    <row r="21" spans="1:8">
      <c r="A21" t="s">
        <v>54</v>
      </c>
      <c r="B21" t="s">
        <v>4</v>
      </c>
      <c r="C21" t="s">
        <v>103</v>
      </c>
      <c r="D21" t="s">
        <v>131</v>
      </c>
      <c r="E21">
        <v>145</v>
      </c>
      <c r="F21" s="2">
        <f>E21/H21</f>
        <v>0.57086614173228345</v>
      </c>
      <c r="G21" t="s">
        <v>47</v>
      </c>
      <c r="H21">
        <v>254</v>
      </c>
    </row>
    <row r="22" spans="1:8">
      <c r="A22" t="s">
        <v>55</v>
      </c>
      <c r="B22" t="s">
        <v>5</v>
      </c>
      <c r="C22" t="s">
        <v>112</v>
      </c>
      <c r="D22" t="s">
        <v>131</v>
      </c>
      <c r="E22">
        <v>123</v>
      </c>
      <c r="F22" s="2">
        <f>E22/H22</f>
        <v>0.16803278688524589</v>
      </c>
      <c r="G22" t="s">
        <v>117</v>
      </c>
      <c r="H22">
        <v>732</v>
      </c>
    </row>
    <row r="23" spans="1:8">
      <c r="A23" t="s">
        <v>55</v>
      </c>
      <c r="B23" t="s">
        <v>5</v>
      </c>
      <c r="C23" t="s">
        <v>101</v>
      </c>
      <c r="D23" t="s">
        <v>131</v>
      </c>
      <c r="E23">
        <v>130</v>
      </c>
      <c r="F23" s="2">
        <f>E23/H23</f>
        <v>0.20933977455716588</v>
      </c>
      <c r="G23" t="s">
        <v>49</v>
      </c>
      <c r="H23">
        <v>621</v>
      </c>
    </row>
    <row r="24" spans="1:8">
      <c r="A24" t="s">
        <v>55</v>
      </c>
      <c r="B24" t="s">
        <v>5</v>
      </c>
      <c r="C24" t="s">
        <v>102</v>
      </c>
      <c r="D24" t="s">
        <v>131</v>
      </c>
      <c r="E24">
        <v>119</v>
      </c>
      <c r="F24" s="2">
        <f>E24/H24</f>
        <v>0.30126582278481012</v>
      </c>
      <c r="G24" t="s">
        <v>48</v>
      </c>
      <c r="H24">
        <v>395</v>
      </c>
    </row>
    <row r="25" spans="1:8">
      <c r="A25" t="s">
        <v>55</v>
      </c>
      <c r="B25" t="s">
        <v>5</v>
      </c>
      <c r="C25" t="s">
        <v>103</v>
      </c>
      <c r="D25" t="s">
        <v>131</v>
      </c>
      <c r="E25">
        <v>69</v>
      </c>
      <c r="F25" s="2">
        <f>E25/H25</f>
        <v>0.4859154929577465</v>
      </c>
      <c r="G25" t="s">
        <v>47</v>
      </c>
      <c r="H25">
        <v>142</v>
      </c>
    </row>
    <row r="26" spans="1:8">
      <c r="A26" t="s">
        <v>56</v>
      </c>
      <c r="B26" t="s">
        <v>6</v>
      </c>
      <c r="C26" t="s">
        <v>112</v>
      </c>
      <c r="D26" t="s">
        <v>131</v>
      </c>
      <c r="E26">
        <v>235</v>
      </c>
      <c r="F26" s="2">
        <f>E26/H26</f>
        <v>0.17803030303030304</v>
      </c>
      <c r="G26" t="s">
        <v>117</v>
      </c>
      <c r="H26">
        <v>1320</v>
      </c>
    </row>
    <row r="27" spans="1:8">
      <c r="A27" t="s">
        <v>56</v>
      </c>
      <c r="B27" t="s">
        <v>6</v>
      </c>
      <c r="C27" t="s">
        <v>101</v>
      </c>
      <c r="D27" t="s">
        <v>131</v>
      </c>
      <c r="E27">
        <v>297</v>
      </c>
      <c r="F27" s="2">
        <f>E27/H27</f>
        <v>0.2376</v>
      </c>
      <c r="G27" t="s">
        <v>49</v>
      </c>
      <c r="H27">
        <v>1250</v>
      </c>
    </row>
    <row r="28" spans="1:8">
      <c r="A28" t="s">
        <v>56</v>
      </c>
      <c r="B28" t="s">
        <v>6</v>
      </c>
      <c r="C28" t="s">
        <v>102</v>
      </c>
      <c r="D28" t="s">
        <v>131</v>
      </c>
      <c r="E28">
        <v>324</v>
      </c>
      <c r="F28" s="2">
        <f>E28/H28</f>
        <v>0.37456647398843929</v>
      </c>
      <c r="G28" t="s">
        <v>48</v>
      </c>
      <c r="H28">
        <v>865</v>
      </c>
    </row>
    <row r="29" spans="1:8">
      <c r="A29" t="s">
        <v>56</v>
      </c>
      <c r="B29" t="s">
        <v>6</v>
      </c>
      <c r="C29" t="s">
        <v>103</v>
      </c>
      <c r="D29" t="s">
        <v>131</v>
      </c>
      <c r="E29">
        <v>213</v>
      </c>
      <c r="F29" s="2">
        <f>E29/H29</f>
        <v>0.61206896551724133</v>
      </c>
      <c r="G29" t="s">
        <v>47</v>
      </c>
      <c r="H29">
        <v>348</v>
      </c>
    </row>
    <row r="30" spans="1:8">
      <c r="A30" t="s">
        <v>57</v>
      </c>
      <c r="B30" t="s">
        <v>7</v>
      </c>
      <c r="C30" t="s">
        <v>112</v>
      </c>
      <c r="D30" t="s">
        <v>131</v>
      </c>
      <c r="E30">
        <v>294</v>
      </c>
      <c r="F30" s="2">
        <f>E30/H30</f>
        <v>0.2155425219941349</v>
      </c>
      <c r="G30" t="s">
        <v>117</v>
      </c>
      <c r="H30">
        <v>1364</v>
      </c>
    </row>
    <row r="31" spans="1:8">
      <c r="A31" t="s">
        <v>57</v>
      </c>
      <c r="B31" t="s">
        <v>7</v>
      </c>
      <c r="C31" t="s">
        <v>101</v>
      </c>
      <c r="D31" t="s">
        <v>131</v>
      </c>
      <c r="E31">
        <v>334</v>
      </c>
      <c r="F31" s="2">
        <f>E31/H31</f>
        <v>0.25169555388093445</v>
      </c>
      <c r="G31" t="s">
        <v>49</v>
      </c>
      <c r="H31">
        <v>1327</v>
      </c>
    </row>
    <row r="32" spans="1:8">
      <c r="A32" t="s">
        <v>57</v>
      </c>
      <c r="B32" t="s">
        <v>7</v>
      </c>
      <c r="C32" t="s">
        <v>102</v>
      </c>
      <c r="D32" t="s">
        <v>131</v>
      </c>
      <c r="E32">
        <v>257</v>
      </c>
      <c r="F32" s="2">
        <f>E32/H32</f>
        <v>0.35302197802197804</v>
      </c>
      <c r="G32" t="s">
        <v>48</v>
      </c>
      <c r="H32">
        <v>728</v>
      </c>
    </row>
    <row r="33" spans="1:8">
      <c r="A33" t="s">
        <v>57</v>
      </c>
      <c r="B33" t="s">
        <v>7</v>
      </c>
      <c r="C33" t="s">
        <v>103</v>
      </c>
      <c r="D33" t="s">
        <v>131</v>
      </c>
      <c r="E33">
        <v>99</v>
      </c>
      <c r="F33" s="2">
        <f>E33/H33</f>
        <v>0.48292682926829267</v>
      </c>
      <c r="G33" t="s">
        <v>47</v>
      </c>
      <c r="H33">
        <v>205</v>
      </c>
    </row>
    <row r="34" spans="1:8">
      <c r="A34" t="s">
        <v>58</v>
      </c>
      <c r="B34" t="s">
        <v>8</v>
      </c>
      <c r="C34" t="s">
        <v>112</v>
      </c>
      <c r="D34" t="s">
        <v>131</v>
      </c>
      <c r="E34">
        <v>286</v>
      </c>
      <c r="F34" s="2">
        <f>E34/H34</f>
        <v>0.20155038759689922</v>
      </c>
      <c r="G34" t="s">
        <v>117</v>
      </c>
      <c r="H34">
        <v>1419</v>
      </c>
    </row>
    <row r="35" spans="1:8">
      <c r="A35" t="s">
        <v>58</v>
      </c>
      <c r="B35" t="s">
        <v>8</v>
      </c>
      <c r="C35" t="s">
        <v>101</v>
      </c>
      <c r="D35" t="s">
        <v>131</v>
      </c>
      <c r="E35">
        <v>340</v>
      </c>
      <c r="F35" s="2">
        <f>E35/H35</f>
        <v>0.25974025974025972</v>
      </c>
      <c r="G35" t="s">
        <v>49</v>
      </c>
      <c r="H35">
        <v>1309</v>
      </c>
    </row>
    <row r="36" spans="1:8">
      <c r="A36" t="s">
        <v>58</v>
      </c>
      <c r="B36" t="s">
        <v>8</v>
      </c>
      <c r="C36" t="s">
        <v>102</v>
      </c>
      <c r="D36" t="s">
        <v>131</v>
      </c>
      <c r="E36">
        <v>375</v>
      </c>
      <c r="F36" s="2">
        <f>E36/H36</f>
        <v>0.40716612377850164</v>
      </c>
      <c r="G36" t="s">
        <v>48</v>
      </c>
      <c r="H36">
        <v>921</v>
      </c>
    </row>
    <row r="37" spans="1:8">
      <c r="A37" t="s">
        <v>58</v>
      </c>
      <c r="B37" t="s">
        <v>8</v>
      </c>
      <c r="C37" t="s">
        <v>103</v>
      </c>
      <c r="D37" t="s">
        <v>131</v>
      </c>
      <c r="E37">
        <v>275</v>
      </c>
      <c r="F37" s="2">
        <f>E37/H37</f>
        <v>0.61111111111111116</v>
      </c>
      <c r="G37" t="s">
        <v>47</v>
      </c>
      <c r="H37">
        <v>450</v>
      </c>
    </row>
    <row r="38" spans="1:8">
      <c r="A38" t="s">
        <v>59</v>
      </c>
      <c r="B38" t="s">
        <v>9</v>
      </c>
      <c r="C38" t="s">
        <v>112</v>
      </c>
      <c r="D38" t="s">
        <v>131</v>
      </c>
      <c r="E38">
        <v>217</v>
      </c>
      <c r="F38" s="2">
        <f>E38/H38</f>
        <v>0.16501901140684411</v>
      </c>
      <c r="G38" t="s">
        <v>117</v>
      </c>
      <c r="H38">
        <v>1315</v>
      </c>
    </row>
    <row r="39" spans="1:8">
      <c r="A39" t="s">
        <v>59</v>
      </c>
      <c r="B39" t="s">
        <v>9</v>
      </c>
      <c r="C39" t="s">
        <v>101</v>
      </c>
      <c r="D39" t="s">
        <v>131</v>
      </c>
      <c r="E39">
        <v>225</v>
      </c>
      <c r="F39" s="2">
        <f>E39/H39</f>
        <v>0.18248175182481752</v>
      </c>
      <c r="G39" t="s">
        <v>49</v>
      </c>
      <c r="H39">
        <v>1233</v>
      </c>
    </row>
    <row r="40" spans="1:8">
      <c r="A40" t="s">
        <v>59</v>
      </c>
      <c r="B40" t="s">
        <v>9</v>
      </c>
      <c r="C40" t="s">
        <v>102</v>
      </c>
      <c r="D40" t="s">
        <v>131</v>
      </c>
      <c r="E40">
        <v>322</v>
      </c>
      <c r="F40" s="2">
        <f>E40/H40</f>
        <v>0.33367875647668394</v>
      </c>
      <c r="G40" t="s">
        <v>48</v>
      </c>
      <c r="H40">
        <v>965</v>
      </c>
    </row>
    <row r="41" spans="1:8">
      <c r="A41" t="s">
        <v>59</v>
      </c>
      <c r="B41" t="s">
        <v>9</v>
      </c>
      <c r="C41" t="s">
        <v>103</v>
      </c>
      <c r="D41" t="s">
        <v>131</v>
      </c>
      <c r="E41">
        <v>135</v>
      </c>
      <c r="F41" s="2">
        <f>E41/H41</f>
        <v>0.45918367346938777</v>
      </c>
      <c r="G41" t="s">
        <v>47</v>
      </c>
      <c r="H41">
        <v>294</v>
      </c>
    </row>
    <row r="42" spans="1:8">
      <c r="A42" t="s">
        <v>60</v>
      </c>
      <c r="B42" t="s">
        <v>10</v>
      </c>
      <c r="C42" t="s">
        <v>112</v>
      </c>
      <c r="D42" t="s">
        <v>131</v>
      </c>
      <c r="E42">
        <v>219</v>
      </c>
      <c r="F42" s="2">
        <f>E42/H42</f>
        <v>0.16429107276819205</v>
      </c>
      <c r="G42" t="s">
        <v>117</v>
      </c>
      <c r="H42">
        <v>1333</v>
      </c>
    </row>
    <row r="43" spans="1:8">
      <c r="A43" t="s">
        <v>60</v>
      </c>
      <c r="B43" t="s">
        <v>10</v>
      </c>
      <c r="C43" t="s">
        <v>101</v>
      </c>
      <c r="D43" t="s">
        <v>131</v>
      </c>
      <c r="E43">
        <v>238</v>
      </c>
      <c r="F43" s="2">
        <f>E43/H43</f>
        <v>0.2159709618874773</v>
      </c>
      <c r="G43" t="s">
        <v>49</v>
      </c>
      <c r="H43">
        <v>1102</v>
      </c>
    </row>
    <row r="44" spans="1:8">
      <c r="A44" t="s">
        <v>60</v>
      </c>
      <c r="B44" t="s">
        <v>10</v>
      </c>
      <c r="C44" t="s">
        <v>102</v>
      </c>
      <c r="D44" t="s">
        <v>131</v>
      </c>
      <c r="E44">
        <v>216</v>
      </c>
      <c r="F44" s="2">
        <f>E44/H44</f>
        <v>0.33027522935779818</v>
      </c>
      <c r="G44" t="s">
        <v>48</v>
      </c>
      <c r="H44">
        <v>654</v>
      </c>
    </row>
    <row r="45" spans="1:8">
      <c r="A45" t="s">
        <v>60</v>
      </c>
      <c r="B45" t="s">
        <v>10</v>
      </c>
      <c r="C45" t="s">
        <v>103</v>
      </c>
      <c r="D45" t="s">
        <v>131</v>
      </c>
      <c r="E45">
        <v>122</v>
      </c>
      <c r="F45" s="2">
        <f>E45/H45</f>
        <v>0.547085201793722</v>
      </c>
      <c r="G45" t="s">
        <v>47</v>
      </c>
      <c r="H45">
        <v>223</v>
      </c>
    </row>
    <row r="46" spans="1:8">
      <c r="A46" t="s">
        <v>61</v>
      </c>
      <c r="B46" t="s">
        <v>11</v>
      </c>
      <c r="C46" t="s">
        <v>112</v>
      </c>
      <c r="D46" t="s">
        <v>131</v>
      </c>
      <c r="E46">
        <v>117</v>
      </c>
      <c r="F46" s="2">
        <f>E46/H46</f>
        <v>0.16005471956224351</v>
      </c>
      <c r="G46" t="s">
        <v>117</v>
      </c>
      <c r="H46">
        <v>731</v>
      </c>
    </row>
    <row r="47" spans="1:8">
      <c r="A47" t="s">
        <v>61</v>
      </c>
      <c r="B47" t="s">
        <v>11</v>
      </c>
      <c r="C47" t="s">
        <v>101</v>
      </c>
      <c r="D47" t="s">
        <v>131</v>
      </c>
      <c r="E47">
        <v>155</v>
      </c>
      <c r="F47" s="2">
        <f>E47/H47</f>
        <v>0.25833333333333336</v>
      </c>
      <c r="G47" t="s">
        <v>49</v>
      </c>
      <c r="H47">
        <v>600</v>
      </c>
    </row>
    <row r="48" spans="1:8">
      <c r="A48" t="s">
        <v>61</v>
      </c>
      <c r="B48" t="s">
        <v>11</v>
      </c>
      <c r="C48" t="s">
        <v>102</v>
      </c>
      <c r="D48" t="s">
        <v>131</v>
      </c>
      <c r="E48">
        <v>181</v>
      </c>
      <c r="F48" s="2">
        <f>E48/H48</f>
        <v>0.37396694214876031</v>
      </c>
      <c r="G48" t="s">
        <v>48</v>
      </c>
      <c r="H48">
        <v>484</v>
      </c>
    </row>
    <row r="49" spans="1:8">
      <c r="A49" t="s">
        <v>61</v>
      </c>
      <c r="B49" t="s">
        <v>11</v>
      </c>
      <c r="C49" t="s">
        <v>103</v>
      </c>
      <c r="D49" t="s">
        <v>131</v>
      </c>
      <c r="E49">
        <v>122</v>
      </c>
      <c r="F49" s="2">
        <f>E49/H49</f>
        <v>0.60098522167487689</v>
      </c>
      <c r="G49" t="s">
        <v>47</v>
      </c>
      <c r="H49">
        <v>203</v>
      </c>
    </row>
    <row r="50" spans="1:8">
      <c r="A50" t="s">
        <v>62</v>
      </c>
      <c r="B50" t="s">
        <v>12</v>
      </c>
      <c r="C50" t="s">
        <v>112</v>
      </c>
      <c r="D50" t="s">
        <v>131</v>
      </c>
      <c r="E50">
        <v>225</v>
      </c>
      <c r="F50" s="2">
        <f>E50/H50</f>
        <v>0.30570652173913043</v>
      </c>
      <c r="G50" t="s">
        <v>117</v>
      </c>
      <c r="H50">
        <v>736</v>
      </c>
    </row>
    <row r="51" spans="1:8">
      <c r="A51" t="s">
        <v>62</v>
      </c>
      <c r="B51" t="s">
        <v>12</v>
      </c>
      <c r="C51" t="s">
        <v>101</v>
      </c>
      <c r="D51" t="s">
        <v>131</v>
      </c>
      <c r="E51">
        <v>150</v>
      </c>
      <c r="F51" s="2">
        <f>E51/H51</f>
        <v>0.3</v>
      </c>
      <c r="G51" t="s">
        <v>49</v>
      </c>
      <c r="H51">
        <v>500</v>
      </c>
    </row>
    <row r="52" spans="1:8">
      <c r="A52" t="s">
        <v>62</v>
      </c>
      <c r="B52" t="s">
        <v>12</v>
      </c>
      <c r="C52" t="s">
        <v>102</v>
      </c>
      <c r="D52" t="s">
        <v>131</v>
      </c>
      <c r="E52">
        <v>117</v>
      </c>
      <c r="F52" s="2">
        <f>E52/H52</f>
        <v>0.44486692015209123</v>
      </c>
      <c r="G52" t="s">
        <v>48</v>
      </c>
      <c r="H52">
        <v>263</v>
      </c>
    </row>
    <row r="53" spans="1:8">
      <c r="A53" t="s">
        <v>62</v>
      </c>
      <c r="B53" t="s">
        <v>12</v>
      </c>
      <c r="C53" t="s">
        <v>103</v>
      </c>
      <c r="D53" t="s">
        <v>131</v>
      </c>
      <c r="E53">
        <v>45</v>
      </c>
      <c r="F53" s="2">
        <f>E53/H53</f>
        <v>0.65217391304347827</v>
      </c>
      <c r="G53" t="s">
        <v>47</v>
      </c>
      <c r="H53">
        <v>69</v>
      </c>
    </row>
    <row r="54" spans="1:8">
      <c r="A54" t="s">
        <v>63</v>
      </c>
      <c r="B54" t="s">
        <v>13</v>
      </c>
      <c r="C54" t="s">
        <v>112</v>
      </c>
      <c r="D54" t="s">
        <v>131</v>
      </c>
      <c r="E54">
        <v>237</v>
      </c>
      <c r="F54" s="2">
        <f>E54/H54</f>
        <v>0.14575645756457564</v>
      </c>
      <c r="G54" t="s">
        <v>117</v>
      </c>
      <c r="H54">
        <v>1626</v>
      </c>
    </row>
    <row r="55" spans="1:8">
      <c r="A55" t="s">
        <v>63</v>
      </c>
      <c r="B55" t="s">
        <v>13</v>
      </c>
      <c r="C55" t="s">
        <v>101</v>
      </c>
      <c r="D55" t="s">
        <v>131</v>
      </c>
      <c r="E55">
        <v>269</v>
      </c>
      <c r="F55" s="2">
        <f>E55/H55</f>
        <v>0.23452484742807322</v>
      </c>
      <c r="G55" t="s">
        <v>49</v>
      </c>
      <c r="H55">
        <v>1147</v>
      </c>
    </row>
    <row r="56" spans="1:8">
      <c r="A56" t="s">
        <v>63</v>
      </c>
      <c r="B56" t="s">
        <v>13</v>
      </c>
      <c r="C56" t="s">
        <v>102</v>
      </c>
      <c r="D56" t="s">
        <v>131</v>
      </c>
      <c r="E56">
        <v>237</v>
      </c>
      <c r="F56" s="2">
        <f>E56/H56</f>
        <v>0.38474025974025972</v>
      </c>
      <c r="G56" t="s">
        <v>48</v>
      </c>
      <c r="H56">
        <v>616</v>
      </c>
    </row>
    <row r="57" spans="1:8">
      <c r="A57" t="s">
        <v>63</v>
      </c>
      <c r="B57" t="s">
        <v>13</v>
      </c>
      <c r="C57" t="s">
        <v>103</v>
      </c>
      <c r="D57" t="s">
        <v>131</v>
      </c>
      <c r="E57">
        <v>91</v>
      </c>
      <c r="F57" s="2">
        <f>E57/H57</f>
        <v>0.5</v>
      </c>
      <c r="G57" t="s">
        <v>47</v>
      </c>
      <c r="H57">
        <v>182</v>
      </c>
    </row>
    <row r="58" spans="1:8">
      <c r="A58" t="s">
        <v>64</v>
      </c>
      <c r="B58" t="s">
        <v>14</v>
      </c>
      <c r="C58" t="s">
        <v>112</v>
      </c>
      <c r="D58" t="s">
        <v>131</v>
      </c>
      <c r="E58">
        <v>132</v>
      </c>
      <c r="F58" s="2">
        <f>E58/H58</f>
        <v>0.17209908735332463</v>
      </c>
      <c r="G58" t="s">
        <v>117</v>
      </c>
      <c r="H58">
        <v>767</v>
      </c>
    </row>
    <row r="59" spans="1:8">
      <c r="A59" t="s">
        <v>64</v>
      </c>
      <c r="B59" t="s">
        <v>14</v>
      </c>
      <c r="C59" t="s">
        <v>101</v>
      </c>
      <c r="D59" t="s">
        <v>131</v>
      </c>
      <c r="E59">
        <v>193</v>
      </c>
      <c r="F59" s="2">
        <f>E59/H59</f>
        <v>0.22679200940070504</v>
      </c>
      <c r="G59" t="s">
        <v>49</v>
      </c>
      <c r="H59">
        <v>851</v>
      </c>
    </row>
    <row r="60" spans="1:8">
      <c r="A60" t="s">
        <v>64</v>
      </c>
      <c r="B60" t="s">
        <v>14</v>
      </c>
      <c r="C60" t="s">
        <v>102</v>
      </c>
      <c r="D60" t="s">
        <v>131</v>
      </c>
      <c r="E60">
        <v>190</v>
      </c>
      <c r="F60" s="2">
        <f>E60/H60</f>
        <v>0.3460837887067395</v>
      </c>
      <c r="G60" t="s">
        <v>48</v>
      </c>
      <c r="H60">
        <v>549</v>
      </c>
    </row>
    <row r="61" spans="1:8">
      <c r="A61" t="s">
        <v>64</v>
      </c>
      <c r="B61" t="s">
        <v>14</v>
      </c>
      <c r="C61" t="s">
        <v>103</v>
      </c>
      <c r="D61" t="s">
        <v>131</v>
      </c>
      <c r="E61">
        <v>92</v>
      </c>
      <c r="F61" s="2">
        <f>E61/H61</f>
        <v>0.55089820359281438</v>
      </c>
      <c r="G61" t="s">
        <v>47</v>
      </c>
      <c r="H61">
        <v>167</v>
      </c>
    </row>
    <row r="62" spans="1:8">
      <c r="A62" t="s">
        <v>65</v>
      </c>
      <c r="B62" t="s">
        <v>15</v>
      </c>
      <c r="C62" t="s">
        <v>112</v>
      </c>
      <c r="D62" t="s">
        <v>131</v>
      </c>
      <c r="E62">
        <v>121</v>
      </c>
      <c r="F62" s="2">
        <f>E62/H62</f>
        <v>0.17846607669616518</v>
      </c>
      <c r="G62" t="s">
        <v>117</v>
      </c>
      <c r="H62">
        <v>678</v>
      </c>
    </row>
    <row r="63" spans="1:8">
      <c r="A63" t="s">
        <v>65</v>
      </c>
      <c r="B63" t="s">
        <v>15</v>
      </c>
      <c r="C63" t="s">
        <v>101</v>
      </c>
      <c r="D63" t="s">
        <v>131</v>
      </c>
      <c r="E63">
        <v>124</v>
      </c>
      <c r="F63" s="2">
        <f>E63/H63</f>
        <v>0.18590704647676162</v>
      </c>
      <c r="G63" t="s">
        <v>49</v>
      </c>
      <c r="H63">
        <v>667</v>
      </c>
    </row>
    <row r="64" spans="1:8">
      <c r="A64" t="s">
        <v>65</v>
      </c>
      <c r="B64" t="s">
        <v>15</v>
      </c>
      <c r="C64" t="s">
        <v>102</v>
      </c>
      <c r="D64" t="s">
        <v>131</v>
      </c>
      <c r="E64">
        <v>139</v>
      </c>
      <c r="F64" s="2">
        <f>E64/H64</f>
        <v>0.33493975903614459</v>
      </c>
      <c r="G64" t="s">
        <v>48</v>
      </c>
      <c r="H64">
        <v>415</v>
      </c>
    </row>
    <row r="65" spans="1:8">
      <c r="A65" t="s">
        <v>65</v>
      </c>
      <c r="B65" t="s">
        <v>15</v>
      </c>
      <c r="C65" t="s">
        <v>103</v>
      </c>
      <c r="D65" t="s">
        <v>131</v>
      </c>
      <c r="E65">
        <v>95</v>
      </c>
      <c r="F65" s="2">
        <f>E65/H65</f>
        <v>0.5864197530864198</v>
      </c>
      <c r="G65" t="s">
        <v>47</v>
      </c>
      <c r="H65">
        <v>162</v>
      </c>
    </row>
    <row r="66" spans="1:8">
      <c r="A66" t="s">
        <v>66</v>
      </c>
      <c r="B66" t="s">
        <v>16</v>
      </c>
      <c r="C66" t="s">
        <v>112</v>
      </c>
      <c r="D66" t="s">
        <v>131</v>
      </c>
      <c r="E66">
        <v>391</v>
      </c>
      <c r="F66" s="2">
        <f>E66/H66</f>
        <v>0.1837406015037594</v>
      </c>
      <c r="G66" t="s">
        <v>117</v>
      </c>
      <c r="H66">
        <v>2128</v>
      </c>
    </row>
    <row r="67" spans="1:8">
      <c r="A67" t="s">
        <v>66</v>
      </c>
      <c r="B67" t="s">
        <v>16</v>
      </c>
      <c r="C67" t="s">
        <v>101</v>
      </c>
      <c r="D67" t="s">
        <v>131</v>
      </c>
      <c r="E67">
        <v>500</v>
      </c>
      <c r="F67" s="2">
        <f>E67/H67</f>
        <v>0.26539278131634819</v>
      </c>
      <c r="G67" t="s">
        <v>49</v>
      </c>
      <c r="H67">
        <v>1884</v>
      </c>
    </row>
    <row r="68" spans="1:8">
      <c r="A68" t="s">
        <v>66</v>
      </c>
      <c r="B68" t="s">
        <v>16</v>
      </c>
      <c r="C68" t="s">
        <v>102</v>
      </c>
      <c r="D68" t="s">
        <v>131</v>
      </c>
      <c r="E68">
        <v>353</v>
      </c>
      <c r="F68" s="2">
        <f>E68/H68</f>
        <v>0.31489741302408564</v>
      </c>
      <c r="G68" t="s">
        <v>48</v>
      </c>
      <c r="H68">
        <v>1121</v>
      </c>
    </row>
    <row r="69" spans="1:8">
      <c r="A69" t="s">
        <v>66</v>
      </c>
      <c r="B69" t="s">
        <v>16</v>
      </c>
      <c r="C69" t="s">
        <v>103</v>
      </c>
      <c r="D69" t="s">
        <v>131</v>
      </c>
      <c r="E69">
        <v>175</v>
      </c>
      <c r="F69" s="2">
        <f>E69/H69</f>
        <v>0.54347826086956519</v>
      </c>
      <c r="G69" t="s">
        <v>47</v>
      </c>
      <c r="H69">
        <v>322</v>
      </c>
    </row>
    <row r="70" spans="1:8">
      <c r="A70" t="s">
        <v>67</v>
      </c>
      <c r="B70" t="s">
        <v>17</v>
      </c>
      <c r="C70" t="s">
        <v>112</v>
      </c>
      <c r="D70" t="s">
        <v>131</v>
      </c>
      <c r="E70">
        <v>188</v>
      </c>
      <c r="F70" s="2">
        <f>E70/H70</f>
        <v>0.24040920716112532</v>
      </c>
      <c r="G70" t="s">
        <v>117</v>
      </c>
      <c r="H70">
        <v>782</v>
      </c>
    </row>
    <row r="71" spans="1:8">
      <c r="A71" t="s">
        <v>67</v>
      </c>
      <c r="B71" t="s">
        <v>17</v>
      </c>
      <c r="C71" t="s">
        <v>101</v>
      </c>
      <c r="D71" t="s">
        <v>131</v>
      </c>
      <c r="E71">
        <v>187</v>
      </c>
      <c r="F71" s="2">
        <f>E71/H71</f>
        <v>0.27379209370424595</v>
      </c>
      <c r="G71" t="s">
        <v>49</v>
      </c>
      <c r="H71">
        <v>683</v>
      </c>
    </row>
    <row r="72" spans="1:8">
      <c r="A72" t="s">
        <v>67</v>
      </c>
      <c r="B72" t="s">
        <v>17</v>
      </c>
      <c r="C72" t="s">
        <v>102</v>
      </c>
      <c r="D72" t="s">
        <v>131</v>
      </c>
      <c r="E72">
        <v>178</v>
      </c>
      <c r="F72" s="2">
        <f>E72/H72</f>
        <v>0.36178861788617889</v>
      </c>
      <c r="G72" t="s">
        <v>48</v>
      </c>
      <c r="H72">
        <v>492</v>
      </c>
    </row>
    <row r="73" spans="1:8">
      <c r="A73" t="s">
        <v>67</v>
      </c>
      <c r="B73" t="s">
        <v>17</v>
      </c>
      <c r="C73" t="s">
        <v>103</v>
      </c>
      <c r="D73" t="s">
        <v>131</v>
      </c>
      <c r="E73">
        <v>102</v>
      </c>
      <c r="F73" s="2">
        <f>E73/H73</f>
        <v>0.55737704918032782</v>
      </c>
      <c r="G73" t="s">
        <v>47</v>
      </c>
      <c r="H73">
        <v>183</v>
      </c>
    </row>
    <row r="74" spans="1:8">
      <c r="A74" t="s">
        <v>68</v>
      </c>
      <c r="B74" t="s">
        <v>18</v>
      </c>
      <c r="C74" t="s">
        <v>112</v>
      </c>
      <c r="D74" t="s">
        <v>131</v>
      </c>
      <c r="E74">
        <v>221</v>
      </c>
      <c r="F74" s="2">
        <f>E74/H74</f>
        <v>0.26690821256038649</v>
      </c>
      <c r="G74" t="s">
        <v>117</v>
      </c>
      <c r="H74">
        <v>828</v>
      </c>
    </row>
    <row r="75" spans="1:8">
      <c r="A75" t="s">
        <v>68</v>
      </c>
      <c r="B75" t="s">
        <v>18</v>
      </c>
      <c r="C75" t="s">
        <v>101</v>
      </c>
      <c r="D75" t="s">
        <v>131</v>
      </c>
      <c r="E75">
        <v>215</v>
      </c>
      <c r="F75" s="2">
        <f>E75/H75</f>
        <v>0.32330827067669171</v>
      </c>
      <c r="G75" t="s">
        <v>49</v>
      </c>
      <c r="H75">
        <v>665</v>
      </c>
    </row>
    <row r="76" spans="1:8">
      <c r="A76" t="s">
        <v>68</v>
      </c>
      <c r="B76" t="s">
        <v>18</v>
      </c>
      <c r="C76" t="s">
        <v>102</v>
      </c>
      <c r="D76" t="s">
        <v>131</v>
      </c>
      <c r="E76">
        <v>208</v>
      </c>
      <c r="F76" s="2">
        <f>E76/H76</f>
        <v>0.46741573033707867</v>
      </c>
      <c r="G76" t="s">
        <v>48</v>
      </c>
      <c r="H76">
        <v>445</v>
      </c>
    </row>
    <row r="77" spans="1:8">
      <c r="A77" t="s">
        <v>68</v>
      </c>
      <c r="B77" t="s">
        <v>18</v>
      </c>
      <c r="C77" t="s">
        <v>103</v>
      </c>
      <c r="D77" t="s">
        <v>131</v>
      </c>
      <c r="E77">
        <v>130</v>
      </c>
      <c r="F77" s="2">
        <f>E77/H77</f>
        <v>0.65326633165829151</v>
      </c>
      <c r="G77" t="s">
        <v>47</v>
      </c>
      <c r="H77">
        <v>199</v>
      </c>
    </row>
    <row r="78" spans="1:8">
      <c r="A78" t="s">
        <v>69</v>
      </c>
      <c r="B78" t="s">
        <v>19</v>
      </c>
      <c r="C78" t="s">
        <v>112</v>
      </c>
      <c r="D78" t="s">
        <v>131</v>
      </c>
      <c r="E78">
        <v>410</v>
      </c>
      <c r="F78" s="2">
        <f>E78/H78</f>
        <v>0.20822752666328084</v>
      </c>
      <c r="G78" t="s">
        <v>117</v>
      </c>
      <c r="H78">
        <v>1969</v>
      </c>
    </row>
    <row r="79" spans="1:8">
      <c r="A79" t="s">
        <v>69</v>
      </c>
      <c r="B79" t="s">
        <v>19</v>
      </c>
      <c r="C79" t="s">
        <v>101</v>
      </c>
      <c r="D79" t="s">
        <v>131</v>
      </c>
      <c r="E79">
        <v>418</v>
      </c>
      <c r="F79" s="2">
        <f>E79/H79</f>
        <v>0.28319783197831977</v>
      </c>
      <c r="G79" t="s">
        <v>49</v>
      </c>
      <c r="H79">
        <v>1476</v>
      </c>
    </row>
    <row r="80" spans="1:8">
      <c r="A80" t="s">
        <v>69</v>
      </c>
      <c r="B80" t="s">
        <v>19</v>
      </c>
      <c r="C80" t="s">
        <v>102</v>
      </c>
      <c r="D80" t="s">
        <v>131</v>
      </c>
      <c r="E80">
        <v>348</v>
      </c>
      <c r="F80" s="2">
        <f>E80/H80</f>
        <v>0.37744034707158353</v>
      </c>
      <c r="G80" t="s">
        <v>48</v>
      </c>
      <c r="H80">
        <v>922</v>
      </c>
    </row>
    <row r="81" spans="1:8">
      <c r="A81" t="s">
        <v>69</v>
      </c>
      <c r="B81" t="s">
        <v>19</v>
      </c>
      <c r="C81" t="s">
        <v>103</v>
      </c>
      <c r="D81" t="s">
        <v>131</v>
      </c>
      <c r="E81">
        <v>263</v>
      </c>
      <c r="F81" s="2">
        <f>E81/H81</f>
        <v>0.56803455723542118</v>
      </c>
      <c r="G81" t="s">
        <v>47</v>
      </c>
      <c r="H81">
        <v>463</v>
      </c>
    </row>
    <row r="82" spans="1:8">
      <c r="A82" t="s">
        <v>70</v>
      </c>
      <c r="B82" t="s">
        <v>20</v>
      </c>
      <c r="C82" t="s">
        <v>112</v>
      </c>
      <c r="D82" t="s">
        <v>131</v>
      </c>
      <c r="E82">
        <v>196</v>
      </c>
      <c r="F82" s="2">
        <f>E82/H82</f>
        <v>0.31511254019292606</v>
      </c>
      <c r="G82" t="s">
        <v>117</v>
      </c>
      <c r="H82">
        <v>622</v>
      </c>
    </row>
    <row r="83" spans="1:8">
      <c r="A83" t="s">
        <v>70</v>
      </c>
      <c r="B83" t="s">
        <v>20</v>
      </c>
      <c r="C83" t="s">
        <v>101</v>
      </c>
      <c r="D83" t="s">
        <v>131</v>
      </c>
      <c r="E83">
        <v>177</v>
      </c>
      <c r="F83" s="2">
        <f>E83/H83</f>
        <v>0.30464716006884679</v>
      </c>
      <c r="G83" t="s">
        <v>49</v>
      </c>
      <c r="H83">
        <v>581</v>
      </c>
    </row>
    <row r="84" spans="1:8">
      <c r="A84" t="s">
        <v>70</v>
      </c>
      <c r="B84" t="s">
        <v>20</v>
      </c>
      <c r="C84" t="s">
        <v>102</v>
      </c>
      <c r="D84" t="s">
        <v>131</v>
      </c>
      <c r="E84">
        <v>155</v>
      </c>
      <c r="F84" s="2">
        <f>E84/H84</f>
        <v>0.42465753424657532</v>
      </c>
      <c r="G84" t="s">
        <v>48</v>
      </c>
      <c r="H84">
        <v>365</v>
      </c>
    </row>
    <row r="85" spans="1:8">
      <c r="A85" t="s">
        <v>70</v>
      </c>
      <c r="B85" t="s">
        <v>20</v>
      </c>
      <c r="C85" t="s">
        <v>103</v>
      </c>
      <c r="D85" t="s">
        <v>131</v>
      </c>
      <c r="E85">
        <v>106</v>
      </c>
      <c r="F85" s="2">
        <f>E85/H85</f>
        <v>0.63855421686746983</v>
      </c>
      <c r="G85" t="s">
        <v>47</v>
      </c>
      <c r="H85">
        <v>166</v>
      </c>
    </row>
    <row r="86" spans="1:8">
      <c r="A86" t="s">
        <v>71</v>
      </c>
      <c r="B86" t="s">
        <v>21</v>
      </c>
      <c r="C86" t="s">
        <v>112</v>
      </c>
      <c r="D86" t="s">
        <v>131</v>
      </c>
      <c r="E86">
        <v>206</v>
      </c>
      <c r="F86" s="2">
        <f>E86/H86</f>
        <v>0.19941916747337851</v>
      </c>
      <c r="G86" t="s">
        <v>117</v>
      </c>
      <c r="H86">
        <v>1033</v>
      </c>
    </row>
    <row r="87" spans="1:8">
      <c r="A87" t="s">
        <v>71</v>
      </c>
      <c r="B87" t="s">
        <v>21</v>
      </c>
      <c r="C87" t="s">
        <v>101</v>
      </c>
      <c r="D87" t="s">
        <v>131</v>
      </c>
      <c r="E87">
        <v>180</v>
      </c>
      <c r="F87" s="2">
        <f>E87/H87</f>
        <v>0.26548672566371684</v>
      </c>
      <c r="G87" t="s">
        <v>49</v>
      </c>
      <c r="H87">
        <v>678</v>
      </c>
    </row>
    <row r="88" spans="1:8">
      <c r="A88" t="s">
        <v>71</v>
      </c>
      <c r="B88" t="s">
        <v>21</v>
      </c>
      <c r="C88" t="s">
        <v>102</v>
      </c>
      <c r="D88" t="s">
        <v>131</v>
      </c>
      <c r="E88">
        <v>131</v>
      </c>
      <c r="F88" s="2">
        <f>E88/H88</f>
        <v>0.39457831325301207</v>
      </c>
      <c r="G88" t="s">
        <v>48</v>
      </c>
      <c r="H88">
        <v>332</v>
      </c>
    </row>
    <row r="89" spans="1:8">
      <c r="A89" t="s">
        <v>71</v>
      </c>
      <c r="B89" t="s">
        <v>21</v>
      </c>
      <c r="C89" t="s">
        <v>103</v>
      </c>
      <c r="D89" t="s">
        <v>131</v>
      </c>
      <c r="E89">
        <v>68</v>
      </c>
      <c r="F89" s="2">
        <f>E89/H89</f>
        <v>0.544</v>
      </c>
      <c r="G89" t="s">
        <v>47</v>
      </c>
      <c r="H89">
        <v>125</v>
      </c>
    </row>
    <row r="90" spans="1:8">
      <c r="A90" t="s">
        <v>72</v>
      </c>
      <c r="B90" t="s">
        <v>22</v>
      </c>
      <c r="C90" t="s">
        <v>112</v>
      </c>
      <c r="D90" t="s">
        <v>131</v>
      </c>
      <c r="E90">
        <v>185</v>
      </c>
      <c r="F90" s="2">
        <f>E90/H90</f>
        <v>0.28330781010719758</v>
      </c>
      <c r="G90" t="s">
        <v>117</v>
      </c>
      <c r="H90">
        <v>653</v>
      </c>
    </row>
    <row r="91" spans="1:8">
      <c r="A91" t="s">
        <v>72</v>
      </c>
      <c r="B91" t="s">
        <v>22</v>
      </c>
      <c r="C91" t="s">
        <v>101</v>
      </c>
      <c r="D91" t="s">
        <v>131</v>
      </c>
      <c r="E91">
        <v>172</v>
      </c>
      <c r="F91" s="2">
        <f>E91/H91</f>
        <v>0.38651685393258428</v>
      </c>
      <c r="G91" t="s">
        <v>49</v>
      </c>
      <c r="H91">
        <v>445</v>
      </c>
    </row>
    <row r="92" spans="1:8">
      <c r="A92" t="s">
        <v>72</v>
      </c>
      <c r="B92" t="s">
        <v>22</v>
      </c>
      <c r="C92" t="s">
        <v>102</v>
      </c>
      <c r="D92" t="s">
        <v>131</v>
      </c>
      <c r="E92">
        <v>102</v>
      </c>
      <c r="F92" s="2">
        <f>E92/H92</f>
        <v>0.45333333333333331</v>
      </c>
      <c r="G92" t="s">
        <v>48</v>
      </c>
      <c r="H92">
        <v>225</v>
      </c>
    </row>
    <row r="93" spans="1:8">
      <c r="A93" t="s">
        <v>72</v>
      </c>
      <c r="B93" t="s">
        <v>22</v>
      </c>
      <c r="C93" t="s">
        <v>103</v>
      </c>
      <c r="D93" t="s">
        <v>131</v>
      </c>
      <c r="E93">
        <v>36</v>
      </c>
      <c r="F93" s="2">
        <f>E93/H93</f>
        <v>0.53731343283582089</v>
      </c>
      <c r="G93" t="s">
        <v>47</v>
      </c>
      <c r="H93">
        <v>67</v>
      </c>
    </row>
    <row r="94" spans="1:8">
      <c r="A94" t="s">
        <v>73</v>
      </c>
      <c r="B94" t="s">
        <v>23</v>
      </c>
      <c r="C94" t="s">
        <v>112</v>
      </c>
      <c r="D94" t="s">
        <v>131</v>
      </c>
      <c r="E94">
        <v>132</v>
      </c>
      <c r="F94" s="2">
        <f>E94/H94</f>
        <v>0.16772554002541296</v>
      </c>
      <c r="G94" t="s">
        <v>117</v>
      </c>
      <c r="H94">
        <v>787</v>
      </c>
    </row>
    <row r="95" spans="1:8">
      <c r="A95" t="s">
        <v>73</v>
      </c>
      <c r="B95" t="s">
        <v>23</v>
      </c>
      <c r="C95" t="s">
        <v>101</v>
      </c>
      <c r="D95" t="s">
        <v>131</v>
      </c>
      <c r="E95">
        <v>184</v>
      </c>
      <c r="F95" s="2">
        <f>E95/H95</f>
        <v>0.20932878270762229</v>
      </c>
      <c r="G95" t="s">
        <v>49</v>
      </c>
      <c r="H95">
        <v>879</v>
      </c>
    </row>
    <row r="96" spans="1:8">
      <c r="A96" t="s">
        <v>73</v>
      </c>
      <c r="B96" t="s">
        <v>23</v>
      </c>
      <c r="C96" t="s">
        <v>102</v>
      </c>
      <c r="D96" t="s">
        <v>131</v>
      </c>
      <c r="E96">
        <v>188</v>
      </c>
      <c r="F96" s="2">
        <f>E96/H96</f>
        <v>0.33098591549295775</v>
      </c>
      <c r="G96" t="s">
        <v>48</v>
      </c>
      <c r="H96">
        <v>568</v>
      </c>
    </row>
    <row r="97" spans="1:8">
      <c r="A97" t="s">
        <v>73</v>
      </c>
      <c r="B97" t="s">
        <v>23</v>
      </c>
      <c r="C97" t="s">
        <v>103</v>
      </c>
      <c r="D97" t="s">
        <v>131</v>
      </c>
      <c r="E97">
        <v>108</v>
      </c>
      <c r="F97" s="2">
        <f>E97/H97</f>
        <v>0.51923076923076927</v>
      </c>
      <c r="G97" t="s">
        <v>47</v>
      </c>
      <c r="H97">
        <v>208</v>
      </c>
    </row>
    <row r="98" spans="1:8">
      <c r="A98" t="s">
        <v>74</v>
      </c>
      <c r="B98" t="s">
        <v>24</v>
      </c>
      <c r="C98" t="s">
        <v>112</v>
      </c>
      <c r="D98" t="s">
        <v>131</v>
      </c>
      <c r="E98">
        <v>219</v>
      </c>
      <c r="F98" s="2">
        <f>E98/H98</f>
        <v>0.25317919075144507</v>
      </c>
      <c r="G98" t="s">
        <v>117</v>
      </c>
      <c r="H98">
        <v>865</v>
      </c>
    </row>
    <row r="99" spans="1:8">
      <c r="A99" t="s">
        <v>74</v>
      </c>
      <c r="B99" t="s">
        <v>24</v>
      </c>
      <c r="C99" t="s">
        <v>101</v>
      </c>
      <c r="D99" t="s">
        <v>131</v>
      </c>
      <c r="E99">
        <v>204</v>
      </c>
      <c r="F99" s="2">
        <f>E99/H99</f>
        <v>0.31924882629107981</v>
      </c>
      <c r="G99" t="s">
        <v>49</v>
      </c>
      <c r="H99">
        <v>639</v>
      </c>
    </row>
    <row r="100" spans="1:8">
      <c r="A100" t="s">
        <v>74</v>
      </c>
      <c r="B100" t="s">
        <v>24</v>
      </c>
      <c r="C100" t="s">
        <v>102</v>
      </c>
      <c r="D100" t="s">
        <v>131</v>
      </c>
      <c r="E100">
        <v>123</v>
      </c>
      <c r="F100" s="2">
        <f>E100/H100</f>
        <v>0.363905325443787</v>
      </c>
      <c r="G100" t="s">
        <v>48</v>
      </c>
      <c r="H100">
        <v>338</v>
      </c>
    </row>
    <row r="101" spans="1:8">
      <c r="A101" t="s">
        <v>74</v>
      </c>
      <c r="B101" t="s">
        <v>24</v>
      </c>
      <c r="C101" t="s">
        <v>103</v>
      </c>
      <c r="D101" t="s">
        <v>131</v>
      </c>
      <c r="E101">
        <v>62</v>
      </c>
      <c r="F101" s="2">
        <f>E101/H101</f>
        <v>0.57407407407407407</v>
      </c>
      <c r="G101" t="s">
        <v>47</v>
      </c>
      <c r="H101">
        <v>108</v>
      </c>
    </row>
    <row r="102" spans="1:8">
      <c r="A102" t="s">
        <v>75</v>
      </c>
      <c r="B102" t="s">
        <v>25</v>
      </c>
      <c r="C102" t="s">
        <v>112</v>
      </c>
      <c r="D102" t="s">
        <v>131</v>
      </c>
      <c r="E102">
        <v>110</v>
      </c>
      <c r="F102" s="2">
        <f>E102/H102</f>
        <v>0.12542759407069556</v>
      </c>
      <c r="G102" t="s">
        <v>117</v>
      </c>
      <c r="H102">
        <v>877</v>
      </c>
    </row>
    <row r="103" spans="1:8">
      <c r="A103" t="s">
        <v>75</v>
      </c>
      <c r="B103" t="s">
        <v>25</v>
      </c>
      <c r="C103" t="s">
        <v>101</v>
      </c>
      <c r="D103" t="s">
        <v>131</v>
      </c>
      <c r="E103">
        <v>164</v>
      </c>
      <c r="F103" s="2">
        <f>E103/H103</f>
        <v>0.19854721549636803</v>
      </c>
      <c r="G103" t="s">
        <v>49</v>
      </c>
      <c r="H103">
        <v>826</v>
      </c>
    </row>
    <row r="104" spans="1:8">
      <c r="A104" t="s">
        <v>75</v>
      </c>
      <c r="B104" t="s">
        <v>25</v>
      </c>
      <c r="C104" t="s">
        <v>102</v>
      </c>
      <c r="D104" t="s">
        <v>131</v>
      </c>
      <c r="E104">
        <v>127</v>
      </c>
      <c r="F104" s="2">
        <f>E104/H104</f>
        <v>0.26293995859213248</v>
      </c>
      <c r="G104" t="s">
        <v>48</v>
      </c>
      <c r="H104">
        <v>483</v>
      </c>
    </row>
    <row r="105" spans="1:8">
      <c r="A105" t="s">
        <v>75</v>
      </c>
      <c r="B105" t="s">
        <v>25</v>
      </c>
      <c r="C105" t="s">
        <v>103</v>
      </c>
      <c r="D105" t="s">
        <v>131</v>
      </c>
      <c r="E105">
        <v>72</v>
      </c>
      <c r="F105" s="2">
        <f>E105/H105</f>
        <v>0.43636363636363634</v>
      </c>
      <c r="G105" t="s">
        <v>47</v>
      </c>
      <c r="H105">
        <v>165</v>
      </c>
    </row>
    <row r="106" spans="1:8">
      <c r="A106" t="s">
        <v>76</v>
      </c>
      <c r="B106" t="s">
        <v>26</v>
      </c>
      <c r="C106" t="s">
        <v>112</v>
      </c>
      <c r="D106" t="s">
        <v>131</v>
      </c>
      <c r="E106">
        <v>165</v>
      </c>
      <c r="F106" s="2">
        <f>E106/H106</f>
        <v>0.21126760563380281</v>
      </c>
      <c r="G106" t="s">
        <v>117</v>
      </c>
      <c r="H106">
        <v>781</v>
      </c>
    </row>
    <row r="107" spans="1:8">
      <c r="A107" t="s">
        <v>76</v>
      </c>
      <c r="B107" t="s">
        <v>26</v>
      </c>
      <c r="C107" t="s">
        <v>101</v>
      </c>
      <c r="D107" t="s">
        <v>131</v>
      </c>
      <c r="E107">
        <v>190</v>
      </c>
      <c r="F107" s="2">
        <f>E107/H107</f>
        <v>0.24081115335868186</v>
      </c>
      <c r="G107" t="s">
        <v>49</v>
      </c>
      <c r="H107">
        <v>789</v>
      </c>
    </row>
    <row r="108" spans="1:8">
      <c r="A108" t="s">
        <v>76</v>
      </c>
      <c r="B108" t="s">
        <v>26</v>
      </c>
      <c r="C108" t="s">
        <v>102</v>
      </c>
      <c r="D108" t="s">
        <v>131</v>
      </c>
      <c r="E108">
        <v>205</v>
      </c>
      <c r="F108" s="2">
        <f>E108/H108</f>
        <v>0.41164658634538154</v>
      </c>
      <c r="G108" t="s">
        <v>48</v>
      </c>
      <c r="H108">
        <v>498</v>
      </c>
    </row>
    <row r="109" spans="1:8">
      <c r="A109" t="s">
        <v>76</v>
      </c>
      <c r="B109" t="s">
        <v>26</v>
      </c>
      <c r="C109" t="s">
        <v>103</v>
      </c>
      <c r="D109" t="s">
        <v>131</v>
      </c>
      <c r="E109">
        <v>173</v>
      </c>
      <c r="F109" s="2">
        <f>E109/H109</f>
        <v>0.71487603305785119</v>
      </c>
      <c r="G109" t="s">
        <v>47</v>
      </c>
      <c r="H109">
        <v>242</v>
      </c>
    </row>
    <row r="110" spans="1:8">
      <c r="A110" t="s">
        <v>77</v>
      </c>
      <c r="B110" t="s">
        <v>27</v>
      </c>
      <c r="C110" t="s">
        <v>112</v>
      </c>
      <c r="D110" t="s">
        <v>131</v>
      </c>
      <c r="E110">
        <v>160</v>
      </c>
      <c r="F110" s="2">
        <f>E110/H110</f>
        <v>0.21828103683492497</v>
      </c>
      <c r="G110" t="s">
        <v>117</v>
      </c>
      <c r="H110">
        <v>733</v>
      </c>
    </row>
    <row r="111" spans="1:8">
      <c r="A111" t="s">
        <v>77</v>
      </c>
      <c r="B111" t="s">
        <v>27</v>
      </c>
      <c r="C111" t="s">
        <v>101</v>
      </c>
      <c r="D111" t="s">
        <v>131</v>
      </c>
      <c r="E111">
        <v>204</v>
      </c>
      <c r="F111" s="2">
        <f>E111/H111</f>
        <v>0.27755102040816326</v>
      </c>
      <c r="G111" t="s">
        <v>49</v>
      </c>
      <c r="H111">
        <v>735</v>
      </c>
    </row>
    <row r="112" spans="1:8">
      <c r="A112" t="s">
        <v>77</v>
      </c>
      <c r="B112" t="s">
        <v>27</v>
      </c>
      <c r="C112" t="s">
        <v>102</v>
      </c>
      <c r="D112" t="s">
        <v>131</v>
      </c>
      <c r="E112">
        <v>176</v>
      </c>
      <c r="F112" s="2">
        <f>E112/H112</f>
        <v>0.42206235011990406</v>
      </c>
      <c r="G112" t="s">
        <v>48</v>
      </c>
      <c r="H112">
        <v>417</v>
      </c>
    </row>
    <row r="113" spans="1:8">
      <c r="A113" t="s">
        <v>77</v>
      </c>
      <c r="B113" t="s">
        <v>27</v>
      </c>
      <c r="C113" t="s">
        <v>103</v>
      </c>
      <c r="D113" t="s">
        <v>131</v>
      </c>
      <c r="E113">
        <v>150</v>
      </c>
      <c r="F113" s="2">
        <f>E113/H113</f>
        <v>0.62761506276150625</v>
      </c>
      <c r="G113" t="s">
        <v>47</v>
      </c>
      <c r="H113">
        <v>239</v>
      </c>
    </row>
    <row r="114" spans="1:8">
      <c r="A114" t="s">
        <v>78</v>
      </c>
      <c r="B114" t="s">
        <v>28</v>
      </c>
      <c r="C114" t="s">
        <v>112</v>
      </c>
      <c r="D114" t="s">
        <v>131</v>
      </c>
      <c r="E114">
        <v>154</v>
      </c>
      <c r="F114" s="2">
        <f>E114/H114</f>
        <v>0.17322834645669291</v>
      </c>
      <c r="G114" t="s">
        <v>117</v>
      </c>
      <c r="H114">
        <v>889</v>
      </c>
    </row>
    <row r="115" spans="1:8">
      <c r="A115" t="s">
        <v>78</v>
      </c>
      <c r="B115" t="s">
        <v>28</v>
      </c>
      <c r="C115" t="s">
        <v>101</v>
      </c>
      <c r="D115" t="s">
        <v>131</v>
      </c>
      <c r="E115">
        <v>197</v>
      </c>
      <c r="F115" s="2">
        <f>E115/H115</f>
        <v>0.27668539325842695</v>
      </c>
      <c r="G115" t="s">
        <v>49</v>
      </c>
      <c r="H115">
        <v>712</v>
      </c>
    </row>
    <row r="116" spans="1:8">
      <c r="A116" t="s">
        <v>78</v>
      </c>
      <c r="B116" t="s">
        <v>28</v>
      </c>
      <c r="C116" t="s">
        <v>102</v>
      </c>
      <c r="D116" t="s">
        <v>131</v>
      </c>
      <c r="E116">
        <v>168</v>
      </c>
      <c r="F116" s="2">
        <f>E116/H116</f>
        <v>0.36761487964989059</v>
      </c>
      <c r="G116" t="s">
        <v>48</v>
      </c>
      <c r="H116">
        <v>457</v>
      </c>
    </row>
    <row r="117" spans="1:8">
      <c r="A117" t="s">
        <v>78</v>
      </c>
      <c r="B117" t="s">
        <v>28</v>
      </c>
      <c r="C117" t="s">
        <v>103</v>
      </c>
      <c r="D117" t="s">
        <v>131</v>
      </c>
      <c r="E117">
        <v>102</v>
      </c>
      <c r="F117" s="2">
        <f>E117/H117</f>
        <v>0.6071428571428571</v>
      </c>
      <c r="G117" t="s">
        <v>47</v>
      </c>
      <c r="H117">
        <v>168</v>
      </c>
    </row>
    <row r="118" spans="1:8">
      <c r="A118" t="s">
        <v>79</v>
      </c>
      <c r="B118" t="s">
        <v>29</v>
      </c>
      <c r="C118" t="s">
        <v>112</v>
      </c>
      <c r="D118" t="s">
        <v>131</v>
      </c>
      <c r="E118">
        <v>410</v>
      </c>
      <c r="F118" s="2">
        <f>E118/H118</f>
        <v>0.2731512325116589</v>
      </c>
      <c r="G118" t="s">
        <v>117</v>
      </c>
      <c r="H118">
        <v>1501</v>
      </c>
    </row>
    <row r="119" spans="1:8">
      <c r="A119" t="s">
        <v>79</v>
      </c>
      <c r="B119" t="s">
        <v>29</v>
      </c>
      <c r="C119" t="s">
        <v>101</v>
      </c>
      <c r="D119" t="s">
        <v>131</v>
      </c>
      <c r="E119">
        <v>329</v>
      </c>
      <c r="F119" s="2">
        <f>E119/H119</f>
        <v>0.28910369068541303</v>
      </c>
      <c r="G119" t="s">
        <v>49</v>
      </c>
      <c r="H119">
        <v>1138</v>
      </c>
    </row>
    <row r="120" spans="1:8">
      <c r="A120" t="s">
        <v>79</v>
      </c>
      <c r="B120" t="s">
        <v>29</v>
      </c>
      <c r="C120" t="s">
        <v>102</v>
      </c>
      <c r="D120" t="s">
        <v>131</v>
      </c>
      <c r="E120">
        <v>302</v>
      </c>
      <c r="F120" s="2">
        <f>E120/H120</f>
        <v>0.423562412342216</v>
      </c>
      <c r="G120" t="s">
        <v>48</v>
      </c>
      <c r="H120">
        <v>713</v>
      </c>
    </row>
    <row r="121" spans="1:8">
      <c r="A121" t="s">
        <v>79</v>
      </c>
      <c r="B121" t="s">
        <v>29</v>
      </c>
      <c r="C121" t="s">
        <v>103</v>
      </c>
      <c r="D121" t="s">
        <v>131</v>
      </c>
      <c r="E121">
        <v>161</v>
      </c>
      <c r="F121" s="2">
        <f>E121/H121</f>
        <v>0.58122743682310474</v>
      </c>
      <c r="G121" t="s">
        <v>47</v>
      </c>
      <c r="H121">
        <v>277</v>
      </c>
    </row>
    <row r="122" spans="1:8">
      <c r="A122" t="s">
        <v>80</v>
      </c>
      <c r="B122" t="s">
        <v>30</v>
      </c>
      <c r="C122" t="s">
        <v>112</v>
      </c>
      <c r="D122" t="s">
        <v>131</v>
      </c>
      <c r="E122">
        <v>109</v>
      </c>
      <c r="F122" s="2">
        <f>E122/H122</f>
        <v>0.13374233128834356</v>
      </c>
      <c r="G122" t="s">
        <v>117</v>
      </c>
      <c r="H122">
        <v>815</v>
      </c>
    </row>
    <row r="123" spans="1:8">
      <c r="A123" t="s">
        <v>80</v>
      </c>
      <c r="B123" t="s">
        <v>30</v>
      </c>
      <c r="C123" t="s">
        <v>101</v>
      </c>
      <c r="D123" t="s">
        <v>131</v>
      </c>
      <c r="E123">
        <v>150</v>
      </c>
      <c r="F123" s="2">
        <f>E123/H123</f>
        <v>0.20297699594046009</v>
      </c>
      <c r="G123" t="s">
        <v>49</v>
      </c>
      <c r="H123">
        <v>739</v>
      </c>
    </row>
    <row r="124" spans="1:8">
      <c r="A124" t="s">
        <v>80</v>
      </c>
      <c r="B124" t="s">
        <v>30</v>
      </c>
      <c r="C124" t="s">
        <v>102</v>
      </c>
      <c r="D124" t="s">
        <v>131</v>
      </c>
      <c r="E124">
        <v>152</v>
      </c>
      <c r="F124" s="2">
        <f>E124/H124</f>
        <v>0.29007633587786258</v>
      </c>
      <c r="G124" t="s">
        <v>48</v>
      </c>
      <c r="H124">
        <v>524</v>
      </c>
    </row>
    <row r="125" spans="1:8">
      <c r="A125" t="s">
        <v>80</v>
      </c>
      <c r="B125" t="s">
        <v>30</v>
      </c>
      <c r="C125" t="s">
        <v>103</v>
      </c>
      <c r="D125" t="s">
        <v>131</v>
      </c>
      <c r="E125">
        <v>77</v>
      </c>
      <c r="F125" s="2">
        <f>E125/H125</f>
        <v>0.46951219512195119</v>
      </c>
      <c r="G125" t="s">
        <v>47</v>
      </c>
      <c r="H125">
        <v>164</v>
      </c>
    </row>
    <row r="126" spans="1:8">
      <c r="A126" t="s">
        <v>81</v>
      </c>
      <c r="B126" t="s">
        <v>31</v>
      </c>
      <c r="C126" t="s">
        <v>112</v>
      </c>
      <c r="D126" t="s">
        <v>131</v>
      </c>
      <c r="E126">
        <v>202</v>
      </c>
      <c r="F126" s="2">
        <f>E126/H126</f>
        <v>0.14962962962962964</v>
      </c>
      <c r="G126" t="s">
        <v>117</v>
      </c>
      <c r="H126">
        <v>1350</v>
      </c>
    </row>
    <row r="127" spans="1:8">
      <c r="A127" t="s">
        <v>81</v>
      </c>
      <c r="B127" t="s">
        <v>31</v>
      </c>
      <c r="C127" t="s">
        <v>101</v>
      </c>
      <c r="D127" t="s">
        <v>131</v>
      </c>
      <c r="E127">
        <v>276</v>
      </c>
      <c r="F127" s="2">
        <f>E127/H127</f>
        <v>0.21052631578947367</v>
      </c>
      <c r="G127" t="s">
        <v>49</v>
      </c>
      <c r="H127">
        <v>1311</v>
      </c>
    </row>
    <row r="128" spans="1:8">
      <c r="A128" t="s">
        <v>81</v>
      </c>
      <c r="B128" t="s">
        <v>31</v>
      </c>
      <c r="C128" t="s">
        <v>102</v>
      </c>
      <c r="D128" t="s">
        <v>131</v>
      </c>
      <c r="E128">
        <v>335</v>
      </c>
      <c r="F128" s="2">
        <f>E128/H128</f>
        <v>0.3665207877461707</v>
      </c>
      <c r="G128" t="s">
        <v>48</v>
      </c>
      <c r="H128">
        <v>914</v>
      </c>
    </row>
    <row r="129" spans="1:8">
      <c r="A129" t="s">
        <v>81</v>
      </c>
      <c r="B129" t="s">
        <v>31</v>
      </c>
      <c r="C129" t="s">
        <v>103</v>
      </c>
      <c r="D129" t="s">
        <v>131</v>
      </c>
      <c r="E129">
        <v>198</v>
      </c>
      <c r="F129" s="2">
        <f>E129/H129</f>
        <v>0.56733524355300857</v>
      </c>
      <c r="G129" t="s">
        <v>47</v>
      </c>
      <c r="H129">
        <v>349</v>
      </c>
    </row>
    <row r="130" spans="1:8">
      <c r="A130" t="s">
        <v>82</v>
      </c>
      <c r="B130" t="s">
        <v>32</v>
      </c>
      <c r="C130" t="s">
        <v>112</v>
      </c>
      <c r="D130" t="s">
        <v>131</v>
      </c>
      <c r="E130">
        <v>129</v>
      </c>
      <c r="F130" s="2">
        <f>E130/H130</f>
        <v>0.16753246753246753</v>
      </c>
      <c r="G130" t="s">
        <v>117</v>
      </c>
      <c r="H130">
        <v>770</v>
      </c>
    </row>
    <row r="131" spans="1:8">
      <c r="A131" t="s">
        <v>82</v>
      </c>
      <c r="B131" t="s">
        <v>32</v>
      </c>
      <c r="C131" t="s">
        <v>101</v>
      </c>
      <c r="D131" t="s">
        <v>131</v>
      </c>
      <c r="E131">
        <v>136</v>
      </c>
      <c r="F131" s="2">
        <f>E131/H131</f>
        <v>0.19263456090651557</v>
      </c>
      <c r="G131" t="s">
        <v>49</v>
      </c>
      <c r="H131">
        <v>706</v>
      </c>
    </row>
    <row r="132" spans="1:8">
      <c r="A132" t="s">
        <v>82</v>
      </c>
      <c r="B132" t="s">
        <v>32</v>
      </c>
      <c r="C132" t="s">
        <v>102</v>
      </c>
      <c r="D132" t="s">
        <v>131</v>
      </c>
      <c r="E132">
        <v>161</v>
      </c>
      <c r="F132" s="2">
        <f>E132/H132</f>
        <v>0.323943661971831</v>
      </c>
      <c r="G132" t="s">
        <v>48</v>
      </c>
      <c r="H132">
        <v>497</v>
      </c>
    </row>
    <row r="133" spans="1:8">
      <c r="A133" t="s">
        <v>82</v>
      </c>
      <c r="B133" t="s">
        <v>32</v>
      </c>
      <c r="C133" t="s">
        <v>103</v>
      </c>
      <c r="D133" t="s">
        <v>131</v>
      </c>
      <c r="E133">
        <v>92</v>
      </c>
      <c r="F133" s="2">
        <f>E133/H133</f>
        <v>0.45544554455445546</v>
      </c>
      <c r="G133" t="s">
        <v>47</v>
      </c>
      <c r="H133">
        <v>202</v>
      </c>
    </row>
    <row r="134" spans="1:8">
      <c r="A134" t="s">
        <v>83</v>
      </c>
      <c r="B134" t="s">
        <v>33</v>
      </c>
      <c r="C134" t="s">
        <v>112</v>
      </c>
      <c r="D134" t="s">
        <v>131</v>
      </c>
      <c r="E134">
        <v>247</v>
      </c>
      <c r="F134" s="2">
        <f>E134/H134</f>
        <v>0.20497925311203319</v>
      </c>
      <c r="G134" t="s">
        <v>117</v>
      </c>
      <c r="H134">
        <v>1205</v>
      </c>
    </row>
    <row r="135" spans="1:8">
      <c r="A135" t="s">
        <v>83</v>
      </c>
      <c r="B135" t="s">
        <v>33</v>
      </c>
      <c r="C135" t="s">
        <v>101</v>
      </c>
      <c r="D135" t="s">
        <v>131</v>
      </c>
      <c r="E135">
        <v>243</v>
      </c>
      <c r="F135" s="2">
        <f>E135/H135</f>
        <v>0.23638132295719844</v>
      </c>
      <c r="G135" t="s">
        <v>49</v>
      </c>
      <c r="H135">
        <v>1028</v>
      </c>
    </row>
    <row r="136" spans="1:8">
      <c r="A136" t="s">
        <v>83</v>
      </c>
      <c r="B136" t="s">
        <v>33</v>
      </c>
      <c r="C136" t="s">
        <v>102</v>
      </c>
      <c r="D136" t="s">
        <v>131</v>
      </c>
      <c r="E136">
        <v>277</v>
      </c>
      <c r="F136" s="2">
        <f>E136/H136</f>
        <v>0.38101788170563961</v>
      </c>
      <c r="G136" t="s">
        <v>48</v>
      </c>
      <c r="H136">
        <v>727</v>
      </c>
    </row>
    <row r="137" spans="1:8">
      <c r="A137" t="s">
        <v>83</v>
      </c>
      <c r="B137" t="s">
        <v>33</v>
      </c>
      <c r="C137" t="s">
        <v>103</v>
      </c>
      <c r="D137" t="s">
        <v>131</v>
      </c>
      <c r="E137">
        <v>243</v>
      </c>
      <c r="F137" s="2">
        <f>E137/H137</f>
        <v>0.61209068010075562</v>
      </c>
      <c r="G137" t="s">
        <v>47</v>
      </c>
      <c r="H137">
        <v>397</v>
      </c>
    </row>
    <row r="138" spans="1:8">
      <c r="A138" t="s">
        <v>84</v>
      </c>
      <c r="B138" t="s">
        <v>34</v>
      </c>
      <c r="C138" t="s">
        <v>112</v>
      </c>
      <c r="D138" t="s">
        <v>131</v>
      </c>
      <c r="E138">
        <v>487</v>
      </c>
      <c r="F138" s="2">
        <f>E138/H138</f>
        <v>0.21596452328159646</v>
      </c>
      <c r="G138" t="s">
        <v>117</v>
      </c>
      <c r="H138">
        <v>2255</v>
      </c>
    </row>
    <row r="139" spans="1:8">
      <c r="A139" t="s">
        <v>84</v>
      </c>
      <c r="B139" t="s">
        <v>34</v>
      </c>
      <c r="C139" t="s">
        <v>101</v>
      </c>
      <c r="D139" t="s">
        <v>131</v>
      </c>
      <c r="E139">
        <v>523</v>
      </c>
      <c r="F139" s="2">
        <f>E139/H139</f>
        <v>0.24798482693219534</v>
      </c>
      <c r="G139" t="s">
        <v>49</v>
      </c>
      <c r="H139">
        <v>2109</v>
      </c>
    </row>
    <row r="140" spans="1:8">
      <c r="A140" t="s">
        <v>84</v>
      </c>
      <c r="B140" t="s">
        <v>34</v>
      </c>
      <c r="C140" t="s">
        <v>102</v>
      </c>
      <c r="D140" t="s">
        <v>131</v>
      </c>
      <c r="E140">
        <v>471</v>
      </c>
      <c r="F140" s="2">
        <f>E140/H140</f>
        <v>0.35574018126888218</v>
      </c>
      <c r="G140" t="s">
        <v>48</v>
      </c>
      <c r="H140">
        <v>1324</v>
      </c>
    </row>
    <row r="141" spans="1:8">
      <c r="A141" t="s">
        <v>84</v>
      </c>
      <c r="B141" t="s">
        <v>34</v>
      </c>
      <c r="C141" t="s">
        <v>103</v>
      </c>
      <c r="D141" t="s">
        <v>131</v>
      </c>
      <c r="E141">
        <v>282</v>
      </c>
      <c r="F141" s="2">
        <f>E141/H141</f>
        <v>0.58385093167701863</v>
      </c>
      <c r="G141" t="s">
        <v>47</v>
      </c>
      <c r="H141">
        <v>483</v>
      </c>
    </row>
    <row r="142" spans="1:8">
      <c r="A142" t="s">
        <v>85</v>
      </c>
      <c r="B142" t="s">
        <v>35</v>
      </c>
      <c r="C142" t="s">
        <v>112</v>
      </c>
      <c r="D142" t="s">
        <v>131</v>
      </c>
      <c r="E142">
        <v>195</v>
      </c>
      <c r="F142" s="2">
        <f>E142/H142</f>
        <v>0.34090909090909088</v>
      </c>
      <c r="G142" t="s">
        <v>117</v>
      </c>
      <c r="H142">
        <v>572</v>
      </c>
    </row>
    <row r="143" spans="1:8">
      <c r="A143" t="s">
        <v>85</v>
      </c>
      <c r="B143" t="s">
        <v>35</v>
      </c>
      <c r="C143" t="s">
        <v>101</v>
      </c>
      <c r="D143" t="s">
        <v>131</v>
      </c>
      <c r="E143">
        <v>135</v>
      </c>
      <c r="F143" s="2">
        <f>E143/H143</f>
        <v>0.375</v>
      </c>
      <c r="G143" t="s">
        <v>49</v>
      </c>
      <c r="H143">
        <v>360</v>
      </c>
    </row>
    <row r="144" spans="1:8">
      <c r="A144" t="s">
        <v>85</v>
      </c>
      <c r="B144" t="s">
        <v>35</v>
      </c>
      <c r="C144" t="s">
        <v>102</v>
      </c>
      <c r="D144" t="s">
        <v>131</v>
      </c>
      <c r="E144">
        <v>106</v>
      </c>
      <c r="F144" s="2">
        <f>E144/H144</f>
        <v>0.51707317073170733</v>
      </c>
      <c r="G144" t="s">
        <v>48</v>
      </c>
      <c r="H144">
        <v>205</v>
      </c>
    </row>
    <row r="145" spans="1:8">
      <c r="A145" t="s">
        <v>85</v>
      </c>
      <c r="B145" t="s">
        <v>35</v>
      </c>
      <c r="C145" t="s">
        <v>103</v>
      </c>
      <c r="D145" t="s">
        <v>131</v>
      </c>
      <c r="E145">
        <v>35</v>
      </c>
      <c r="F145" s="2">
        <f>E145/H145</f>
        <v>0.58333333333333337</v>
      </c>
      <c r="G145" t="s">
        <v>47</v>
      </c>
      <c r="H145">
        <v>60</v>
      </c>
    </row>
    <row r="146" spans="1:8">
      <c r="A146" t="s">
        <v>86</v>
      </c>
      <c r="B146" t="s">
        <v>36</v>
      </c>
      <c r="C146" t="s">
        <v>112</v>
      </c>
      <c r="D146" t="s">
        <v>131</v>
      </c>
      <c r="E146">
        <v>110</v>
      </c>
      <c r="F146" s="2">
        <f>E146/H146</f>
        <v>0.167427701674277</v>
      </c>
      <c r="G146" t="s">
        <v>117</v>
      </c>
      <c r="H146">
        <v>657</v>
      </c>
    </row>
    <row r="147" spans="1:8">
      <c r="A147" t="s">
        <v>86</v>
      </c>
      <c r="B147" t="s">
        <v>36</v>
      </c>
      <c r="C147" t="s">
        <v>101</v>
      </c>
      <c r="D147" t="s">
        <v>131</v>
      </c>
      <c r="E147">
        <v>115</v>
      </c>
      <c r="F147" s="2">
        <f>E147/H147</f>
        <v>0.23565573770491804</v>
      </c>
      <c r="G147" t="s">
        <v>49</v>
      </c>
      <c r="H147">
        <v>488</v>
      </c>
    </row>
    <row r="148" spans="1:8">
      <c r="A148" t="s">
        <v>86</v>
      </c>
      <c r="B148" t="s">
        <v>36</v>
      </c>
      <c r="C148" t="s">
        <v>102</v>
      </c>
      <c r="D148" t="s">
        <v>131</v>
      </c>
      <c r="E148">
        <v>114</v>
      </c>
      <c r="F148" s="2">
        <f>E148/H148</f>
        <v>0.36893203883495146</v>
      </c>
      <c r="G148" t="s">
        <v>48</v>
      </c>
      <c r="H148">
        <v>309</v>
      </c>
    </row>
    <row r="149" spans="1:8">
      <c r="A149" t="s">
        <v>86</v>
      </c>
      <c r="B149" t="s">
        <v>36</v>
      </c>
      <c r="C149" t="s">
        <v>103</v>
      </c>
      <c r="D149" t="s">
        <v>131</v>
      </c>
      <c r="E149">
        <v>56</v>
      </c>
      <c r="F149" s="2">
        <f>E149/H149</f>
        <v>0.50450450450450446</v>
      </c>
      <c r="G149" t="s">
        <v>47</v>
      </c>
      <c r="H149">
        <v>111</v>
      </c>
    </row>
    <row r="150" spans="1:8">
      <c r="A150" t="s">
        <v>87</v>
      </c>
      <c r="B150" t="s">
        <v>37</v>
      </c>
      <c r="C150" t="s">
        <v>112</v>
      </c>
      <c r="D150" t="s">
        <v>131</v>
      </c>
      <c r="E150">
        <v>187</v>
      </c>
      <c r="F150" s="2">
        <f>E150/H150</f>
        <v>0.22422062350119903</v>
      </c>
      <c r="G150" t="s">
        <v>117</v>
      </c>
      <c r="H150">
        <v>834</v>
      </c>
    </row>
    <row r="151" spans="1:8">
      <c r="A151" t="s">
        <v>87</v>
      </c>
      <c r="B151" t="s">
        <v>37</v>
      </c>
      <c r="C151" t="s">
        <v>101</v>
      </c>
      <c r="D151" t="s">
        <v>131</v>
      </c>
      <c r="E151">
        <v>166</v>
      </c>
      <c r="F151" s="2">
        <f>E151/H151</f>
        <v>0.28819444444444442</v>
      </c>
      <c r="G151" t="s">
        <v>49</v>
      </c>
      <c r="H151">
        <v>576</v>
      </c>
    </row>
    <row r="152" spans="1:8">
      <c r="A152" t="s">
        <v>87</v>
      </c>
      <c r="B152" t="s">
        <v>37</v>
      </c>
      <c r="C152" t="s">
        <v>102</v>
      </c>
      <c r="D152" t="s">
        <v>131</v>
      </c>
      <c r="E152">
        <v>169</v>
      </c>
      <c r="F152" s="2">
        <f>E152/H152</f>
        <v>0.42144638403990026</v>
      </c>
      <c r="G152" t="s">
        <v>48</v>
      </c>
      <c r="H152">
        <v>401</v>
      </c>
    </row>
    <row r="153" spans="1:8">
      <c r="A153" t="s">
        <v>87</v>
      </c>
      <c r="B153" t="s">
        <v>37</v>
      </c>
      <c r="C153" t="s">
        <v>103</v>
      </c>
      <c r="D153" t="s">
        <v>131</v>
      </c>
      <c r="E153">
        <v>134</v>
      </c>
      <c r="F153" s="2">
        <f>E153/H153</f>
        <v>0.6733668341708543</v>
      </c>
      <c r="G153" t="s">
        <v>47</v>
      </c>
      <c r="H153">
        <v>199</v>
      </c>
    </row>
    <row r="154" spans="1:8">
      <c r="A154" t="s">
        <v>88</v>
      </c>
      <c r="B154" t="s">
        <v>38</v>
      </c>
      <c r="C154" t="s">
        <v>112</v>
      </c>
      <c r="D154" t="s">
        <v>131</v>
      </c>
      <c r="E154">
        <v>138</v>
      </c>
      <c r="F154" s="2">
        <f>E154/H154</f>
        <v>0.16292798110979928</v>
      </c>
      <c r="G154" t="s">
        <v>117</v>
      </c>
      <c r="H154">
        <v>847</v>
      </c>
    </row>
    <row r="155" spans="1:8">
      <c r="A155" t="s">
        <v>88</v>
      </c>
      <c r="B155" t="s">
        <v>38</v>
      </c>
      <c r="C155" t="s">
        <v>101</v>
      </c>
      <c r="D155" t="s">
        <v>131</v>
      </c>
      <c r="E155">
        <v>171</v>
      </c>
      <c r="F155" s="2">
        <f>E155/H155</f>
        <v>0.22121604139715395</v>
      </c>
      <c r="G155" t="s">
        <v>49</v>
      </c>
      <c r="H155">
        <v>773</v>
      </c>
    </row>
    <row r="156" spans="1:8">
      <c r="A156" t="s">
        <v>88</v>
      </c>
      <c r="B156" t="s">
        <v>38</v>
      </c>
      <c r="C156" t="s">
        <v>102</v>
      </c>
      <c r="D156" t="s">
        <v>131</v>
      </c>
      <c r="E156">
        <v>166</v>
      </c>
      <c r="F156" s="2">
        <f>E156/H156</f>
        <v>0.289198606271777</v>
      </c>
      <c r="G156" t="s">
        <v>48</v>
      </c>
      <c r="H156">
        <v>574</v>
      </c>
    </row>
    <row r="157" spans="1:8">
      <c r="A157" t="s">
        <v>88</v>
      </c>
      <c r="B157" t="s">
        <v>38</v>
      </c>
      <c r="C157" t="s">
        <v>103</v>
      </c>
      <c r="D157" t="s">
        <v>131</v>
      </c>
      <c r="E157">
        <v>118</v>
      </c>
      <c r="F157" s="2">
        <f>E157/H157</f>
        <v>0.51082251082251084</v>
      </c>
      <c r="G157" t="s">
        <v>47</v>
      </c>
      <c r="H157">
        <v>231</v>
      </c>
    </row>
    <row r="158" spans="1:8">
      <c r="A158" t="s">
        <v>89</v>
      </c>
      <c r="B158" t="s">
        <v>39</v>
      </c>
      <c r="C158" t="s">
        <v>112</v>
      </c>
      <c r="D158" t="s">
        <v>131</v>
      </c>
      <c r="E158">
        <v>203</v>
      </c>
      <c r="F158" s="2">
        <f>E158/H158</f>
        <v>0.29548762736535661</v>
      </c>
      <c r="G158" t="s">
        <v>117</v>
      </c>
      <c r="H158">
        <v>687</v>
      </c>
    </row>
    <row r="159" spans="1:8">
      <c r="A159" t="s">
        <v>89</v>
      </c>
      <c r="B159" t="s">
        <v>39</v>
      </c>
      <c r="C159" t="s">
        <v>101</v>
      </c>
      <c r="D159" t="s">
        <v>131</v>
      </c>
      <c r="E159">
        <v>180</v>
      </c>
      <c r="F159" s="2">
        <f>E159/H159</f>
        <v>0.36217303822937624</v>
      </c>
      <c r="G159" t="s">
        <v>49</v>
      </c>
      <c r="H159">
        <v>497</v>
      </c>
    </row>
    <row r="160" spans="1:8">
      <c r="A160" t="s">
        <v>89</v>
      </c>
      <c r="B160" t="s">
        <v>39</v>
      </c>
      <c r="C160" t="s">
        <v>102</v>
      </c>
      <c r="D160" t="s">
        <v>131</v>
      </c>
      <c r="E160">
        <v>164</v>
      </c>
      <c r="F160" s="2">
        <f>E160/H160</f>
        <v>0.5125</v>
      </c>
      <c r="G160" t="s">
        <v>48</v>
      </c>
      <c r="H160">
        <v>320</v>
      </c>
    </row>
    <row r="161" spans="1:8">
      <c r="A161" t="s">
        <v>89</v>
      </c>
      <c r="B161" t="s">
        <v>39</v>
      </c>
      <c r="C161" t="s">
        <v>103</v>
      </c>
      <c r="D161" t="s">
        <v>131</v>
      </c>
      <c r="E161">
        <v>56</v>
      </c>
      <c r="F161" s="2">
        <f>E161/H161</f>
        <v>0.51376146788990829</v>
      </c>
      <c r="G161" t="s">
        <v>47</v>
      </c>
      <c r="H161">
        <v>109</v>
      </c>
    </row>
    <row r="162" spans="1:8">
      <c r="A162" t="s">
        <v>90</v>
      </c>
      <c r="B162" t="s">
        <v>40</v>
      </c>
      <c r="C162" t="s">
        <v>112</v>
      </c>
      <c r="D162" t="s">
        <v>131</v>
      </c>
      <c r="E162">
        <v>187</v>
      </c>
      <c r="F162" s="2">
        <f>E162/H162</f>
        <v>0.26790830945558741</v>
      </c>
      <c r="G162" t="s">
        <v>117</v>
      </c>
      <c r="H162">
        <v>698</v>
      </c>
    </row>
    <row r="163" spans="1:8">
      <c r="A163" t="s">
        <v>90</v>
      </c>
      <c r="B163" t="s">
        <v>40</v>
      </c>
      <c r="C163" t="s">
        <v>101</v>
      </c>
      <c r="D163" t="s">
        <v>131</v>
      </c>
      <c r="E163">
        <v>168</v>
      </c>
      <c r="F163" s="2">
        <f>E163/H163</f>
        <v>0.32183908045977011</v>
      </c>
      <c r="G163" t="s">
        <v>49</v>
      </c>
      <c r="H163">
        <v>522</v>
      </c>
    </row>
    <row r="164" spans="1:8">
      <c r="A164" t="s">
        <v>90</v>
      </c>
      <c r="B164" t="s">
        <v>40</v>
      </c>
      <c r="C164" t="s">
        <v>102</v>
      </c>
      <c r="D164" t="s">
        <v>131</v>
      </c>
      <c r="E164">
        <v>136</v>
      </c>
      <c r="F164" s="2">
        <f>E164/H164</f>
        <v>0.39420289855072466</v>
      </c>
      <c r="G164" t="s">
        <v>48</v>
      </c>
      <c r="H164">
        <v>345</v>
      </c>
    </row>
    <row r="165" spans="1:8">
      <c r="A165" t="s">
        <v>90</v>
      </c>
      <c r="B165" t="s">
        <v>40</v>
      </c>
      <c r="C165" t="s">
        <v>103</v>
      </c>
      <c r="D165" t="s">
        <v>131</v>
      </c>
      <c r="E165">
        <v>78</v>
      </c>
      <c r="F165" s="2">
        <f>E165/H165</f>
        <v>0.61417322834645671</v>
      </c>
      <c r="G165" t="s">
        <v>47</v>
      </c>
      <c r="H165">
        <v>127</v>
      </c>
    </row>
    <row r="166" spans="1:8">
      <c r="A166" t="s">
        <v>91</v>
      </c>
      <c r="B166" t="s">
        <v>41</v>
      </c>
      <c r="C166" t="s">
        <v>112</v>
      </c>
      <c r="D166" t="s">
        <v>131</v>
      </c>
      <c r="E166">
        <v>506</v>
      </c>
      <c r="F166" s="2">
        <f>E166/H166</f>
        <v>0.25594334850784017</v>
      </c>
      <c r="G166" t="s">
        <v>117</v>
      </c>
      <c r="H166">
        <v>1977</v>
      </c>
    </row>
    <row r="167" spans="1:8">
      <c r="A167" t="s">
        <v>91</v>
      </c>
      <c r="B167" t="s">
        <v>41</v>
      </c>
      <c r="C167" t="s">
        <v>101</v>
      </c>
      <c r="D167" t="s">
        <v>131</v>
      </c>
      <c r="E167">
        <v>428</v>
      </c>
      <c r="F167" s="2">
        <f>E167/H167</f>
        <v>0.31940298507462689</v>
      </c>
      <c r="G167" t="s">
        <v>49</v>
      </c>
      <c r="H167">
        <v>1340</v>
      </c>
    </row>
    <row r="168" spans="1:8">
      <c r="A168" t="s">
        <v>91</v>
      </c>
      <c r="B168" t="s">
        <v>41</v>
      </c>
      <c r="C168" t="s">
        <v>102</v>
      </c>
      <c r="D168" t="s">
        <v>131</v>
      </c>
      <c r="E168">
        <v>378</v>
      </c>
      <c r="F168" s="2">
        <f>E168/H168</f>
        <v>0.43052391799544421</v>
      </c>
      <c r="G168" t="s">
        <v>48</v>
      </c>
      <c r="H168">
        <v>878</v>
      </c>
    </row>
    <row r="169" spans="1:8">
      <c r="A169" t="s">
        <v>91</v>
      </c>
      <c r="B169" t="s">
        <v>41</v>
      </c>
      <c r="C169" t="s">
        <v>103</v>
      </c>
      <c r="D169" t="s">
        <v>131</v>
      </c>
      <c r="E169">
        <v>149</v>
      </c>
      <c r="F169" s="2">
        <f>E169/H169</f>
        <v>0.63675213675213671</v>
      </c>
      <c r="G169" t="s">
        <v>47</v>
      </c>
      <c r="H169">
        <v>234</v>
      </c>
    </row>
    <row r="170" spans="1:8">
      <c r="A170" t="s">
        <v>92</v>
      </c>
      <c r="B170" t="s">
        <v>42</v>
      </c>
      <c r="C170" t="s">
        <v>112</v>
      </c>
      <c r="D170" t="s">
        <v>131</v>
      </c>
      <c r="E170">
        <v>163</v>
      </c>
      <c r="F170" s="2">
        <f>E170/H170</f>
        <v>0.23554913294797689</v>
      </c>
      <c r="G170" t="s">
        <v>117</v>
      </c>
      <c r="H170">
        <v>692</v>
      </c>
    </row>
    <row r="171" spans="1:8">
      <c r="A171" t="s">
        <v>92</v>
      </c>
      <c r="B171" t="s">
        <v>42</v>
      </c>
      <c r="C171" t="s">
        <v>101</v>
      </c>
      <c r="D171" t="s">
        <v>131</v>
      </c>
      <c r="E171">
        <v>176</v>
      </c>
      <c r="F171" s="2">
        <f>E171/H171</f>
        <v>0.31428571428571428</v>
      </c>
      <c r="G171" t="s">
        <v>49</v>
      </c>
      <c r="H171">
        <v>560</v>
      </c>
    </row>
    <row r="172" spans="1:8">
      <c r="A172" t="s">
        <v>92</v>
      </c>
      <c r="B172" t="s">
        <v>42</v>
      </c>
      <c r="C172" t="s">
        <v>102</v>
      </c>
      <c r="D172" t="s">
        <v>131</v>
      </c>
      <c r="E172">
        <v>146</v>
      </c>
      <c r="F172" s="2">
        <f>E172/H172</f>
        <v>0.41714285714285715</v>
      </c>
      <c r="G172" t="s">
        <v>48</v>
      </c>
      <c r="H172">
        <v>350</v>
      </c>
    </row>
    <row r="173" spans="1:8">
      <c r="A173" t="s">
        <v>92</v>
      </c>
      <c r="B173" t="s">
        <v>42</v>
      </c>
      <c r="C173" t="s">
        <v>103</v>
      </c>
      <c r="D173" t="s">
        <v>131</v>
      </c>
      <c r="E173">
        <v>70</v>
      </c>
      <c r="F173" s="2">
        <f>E173/H173</f>
        <v>0.603448275862069</v>
      </c>
      <c r="G173" t="s">
        <v>47</v>
      </c>
      <c r="H173">
        <v>116</v>
      </c>
    </row>
    <row r="174" spans="1:8">
      <c r="A174" t="s">
        <v>93</v>
      </c>
      <c r="B174" t="s">
        <v>43</v>
      </c>
      <c r="C174" t="s">
        <v>112</v>
      </c>
      <c r="D174" t="s">
        <v>131</v>
      </c>
      <c r="E174">
        <v>174</v>
      </c>
      <c r="F174" s="2">
        <f>E174/H174</f>
        <v>0.27018633540372672</v>
      </c>
      <c r="G174" t="s">
        <v>117</v>
      </c>
      <c r="H174">
        <v>644</v>
      </c>
    </row>
    <row r="175" spans="1:8">
      <c r="A175" t="s">
        <v>93</v>
      </c>
      <c r="B175" t="s">
        <v>43</v>
      </c>
      <c r="C175" t="s">
        <v>101</v>
      </c>
      <c r="D175" t="s">
        <v>131</v>
      </c>
      <c r="E175">
        <v>144</v>
      </c>
      <c r="F175" s="2">
        <f>E175/H175</f>
        <v>0.3902439024390244</v>
      </c>
      <c r="G175" t="s">
        <v>49</v>
      </c>
      <c r="H175">
        <v>369</v>
      </c>
    </row>
    <row r="176" spans="1:8">
      <c r="A176" t="s">
        <v>93</v>
      </c>
      <c r="B176" t="s">
        <v>43</v>
      </c>
      <c r="C176" t="s">
        <v>102</v>
      </c>
      <c r="D176" t="s">
        <v>131</v>
      </c>
      <c r="E176">
        <v>85</v>
      </c>
      <c r="F176" s="2">
        <f>E176/H176</f>
        <v>0.4358974358974359</v>
      </c>
      <c r="G176" t="s">
        <v>48</v>
      </c>
      <c r="H176">
        <v>195</v>
      </c>
    </row>
    <row r="177" spans="1:8">
      <c r="A177" t="s">
        <v>93</v>
      </c>
      <c r="B177" t="s">
        <v>43</v>
      </c>
      <c r="C177" t="s">
        <v>103</v>
      </c>
      <c r="D177" t="s">
        <v>131</v>
      </c>
      <c r="E177">
        <v>31</v>
      </c>
      <c r="F177" s="2">
        <f>E177/H177</f>
        <v>0.53448275862068961</v>
      </c>
      <c r="G177" t="s">
        <v>47</v>
      </c>
      <c r="H177">
        <v>58</v>
      </c>
    </row>
    <row r="178" spans="1:8">
      <c r="A178" t="s">
        <v>94</v>
      </c>
      <c r="B178" t="s">
        <v>44</v>
      </c>
      <c r="C178" t="s">
        <v>112</v>
      </c>
      <c r="D178" t="s">
        <v>131</v>
      </c>
      <c r="E178">
        <v>295</v>
      </c>
      <c r="F178" s="2">
        <f>E178/H178</f>
        <v>0.44764795144157815</v>
      </c>
      <c r="G178" t="s">
        <v>117</v>
      </c>
      <c r="H178">
        <v>659</v>
      </c>
    </row>
    <row r="179" spans="1:8">
      <c r="A179" t="s">
        <v>94</v>
      </c>
      <c r="B179" t="s">
        <v>44</v>
      </c>
      <c r="C179" t="s">
        <v>101</v>
      </c>
      <c r="D179" t="s">
        <v>131</v>
      </c>
      <c r="E179">
        <v>180</v>
      </c>
      <c r="F179" s="2">
        <f>E179/H179</f>
        <v>0.40540540540540543</v>
      </c>
      <c r="G179" t="s">
        <v>49</v>
      </c>
      <c r="H179">
        <v>444</v>
      </c>
    </row>
    <row r="180" spans="1:8">
      <c r="A180" t="s">
        <v>94</v>
      </c>
      <c r="B180" t="s">
        <v>44</v>
      </c>
      <c r="C180" t="s">
        <v>102</v>
      </c>
      <c r="D180" t="s">
        <v>131</v>
      </c>
      <c r="E180">
        <v>134</v>
      </c>
      <c r="F180" s="2">
        <f>E180/H180</f>
        <v>0.49446494464944651</v>
      </c>
      <c r="G180" t="s">
        <v>48</v>
      </c>
      <c r="H180">
        <v>271</v>
      </c>
    </row>
    <row r="181" spans="1:8">
      <c r="A181" t="s">
        <v>94</v>
      </c>
      <c r="B181" t="s">
        <v>44</v>
      </c>
      <c r="C181" t="s">
        <v>103</v>
      </c>
      <c r="D181" t="s">
        <v>131</v>
      </c>
      <c r="E181">
        <v>50</v>
      </c>
      <c r="F181" s="2">
        <f>E181/H181</f>
        <v>0.64102564102564108</v>
      </c>
      <c r="G181" t="s">
        <v>47</v>
      </c>
      <c r="H181">
        <v>78</v>
      </c>
    </row>
    <row r="182" spans="1:8">
      <c r="A182" t="s">
        <v>107</v>
      </c>
      <c r="B182" t="s">
        <v>104</v>
      </c>
      <c r="C182" t="s">
        <v>112</v>
      </c>
      <c r="D182" t="s">
        <v>131</v>
      </c>
      <c r="E182">
        <f>'[12]Dataset'!$G$27</f>
        <v>10753</v>
      </c>
      <c r="F182" s="2">
        <f>'[12]Dataset'!$I$27</f>
        <v>0.21821539460600281</v>
      </c>
      <c r="G182" t="s">
        <v>117</v>
      </c>
      <c r="H182">
        <f>'[12]Dataset'!$H$27</f>
        <v>49277</v>
      </c>
    </row>
    <row r="183" spans="1:8">
      <c r="A183" t="s">
        <v>107</v>
      </c>
      <c r="B183" t="s">
        <v>104</v>
      </c>
      <c r="C183" t="s">
        <v>101</v>
      </c>
      <c r="D183" t="s">
        <v>131</v>
      </c>
      <c r="E183">
        <f>'[12]Dataset'!$G$30</f>
        <v>10705</v>
      </c>
      <c r="F183" s="2">
        <f>'[12]Dataset'!$I$30</f>
        <v>0.26509992323122261</v>
      </c>
      <c r="G183" t="s">
        <v>49</v>
      </c>
      <c r="H183">
        <f>'[12]Dataset'!$H$30</f>
        <v>40381</v>
      </c>
    </row>
    <row r="184" spans="1:8">
      <c r="A184" t="s">
        <v>107</v>
      </c>
      <c r="B184" t="s">
        <v>104</v>
      </c>
      <c r="C184" t="s">
        <v>102</v>
      </c>
      <c r="D184" t="s">
        <v>131</v>
      </c>
      <c r="E184">
        <f>'[12]Dataset'!$G$33</f>
        <v>9723</v>
      </c>
      <c r="F184" s="2">
        <f>'[12]Dataset'!$I$33</f>
        <v>0.37922695892975544</v>
      </c>
      <c r="G184" t="s">
        <v>48</v>
      </c>
      <c r="H184">
        <f>'[12]Dataset'!$H$33</f>
        <v>25639</v>
      </c>
    </row>
    <row r="185" spans="1:8">
      <c r="A185" t="s">
        <v>107</v>
      </c>
      <c r="B185" t="s">
        <v>104</v>
      </c>
      <c r="C185" t="s">
        <v>103</v>
      </c>
      <c r="D185" t="s">
        <v>131</v>
      </c>
      <c r="E185">
        <f>'[12]Dataset'!$G$36</f>
        <v>5616</v>
      </c>
      <c r="F185" s="2">
        <f>'[12]Dataset'!$I$36</f>
        <v>0.577361982111648</v>
      </c>
      <c r="G185" t="s">
        <v>47</v>
      </c>
      <c r="H185">
        <f>'[12]Dataset'!$H$36</f>
        <v>9727</v>
      </c>
    </row>
    <row r="186" spans="1:8">
      <c r="A186" t="s">
        <v>105</v>
      </c>
      <c r="B186" t="s">
        <v>115</v>
      </c>
      <c r="C186" t="s">
        <v>112</v>
      </c>
      <c r="D186" t="s">
        <v>131</v>
      </c>
      <c r="E186">
        <f>'[13]Dataset'!$G$27</f>
        <v>1708362</v>
      </c>
      <c r="F186" s="2">
        <f>'[13]Dataset'!$I$27</f>
        <v>0.22824890158451069</v>
      </c>
      <c r="G186" t="s">
        <v>117</v>
      </c>
      <c r="H186">
        <f>'[13]Dataset'!$H$27</f>
        <v>7484645</v>
      </c>
    </row>
    <row r="187" spans="1:8">
      <c r="A187" t="s">
        <v>105</v>
      </c>
      <c r="B187" t="s">
        <v>115</v>
      </c>
      <c r="C187" t="s">
        <v>101</v>
      </c>
      <c r="D187" t="s">
        <v>131</v>
      </c>
      <c r="E187">
        <f>'[13]Dataset'!$G$30</f>
        <v>1658287</v>
      </c>
      <c r="F187" s="2">
        <f>'[13]Dataset'!$I$30</f>
        <v>0.27996844906595697</v>
      </c>
      <c r="G187" t="s">
        <v>49</v>
      </c>
      <c r="H187">
        <f>'[13]Dataset'!$H$30</f>
        <v>5923121</v>
      </c>
    </row>
    <row r="188" spans="1:8">
      <c r="A188" t="s">
        <v>105</v>
      </c>
      <c r="B188" t="s">
        <v>115</v>
      </c>
      <c r="C188" t="s">
        <v>102</v>
      </c>
      <c r="D188" t="s">
        <v>131</v>
      </c>
      <c r="E188">
        <f>'[13]Dataset'!$G$33</f>
        <v>1427260</v>
      </c>
      <c r="F188" s="2">
        <f>'[13]Dataset'!$I$33</f>
        <v>0.38727957305524474</v>
      </c>
      <c r="G188" t="s">
        <v>48</v>
      </c>
      <c r="H188">
        <f>'[13]Dataset'!$H$33</f>
        <v>3685348</v>
      </c>
    </row>
    <row r="189" spans="1:8">
      <c r="A189" t="s">
        <v>105</v>
      </c>
      <c r="B189" t="s">
        <v>115</v>
      </c>
      <c r="C189" t="s">
        <v>103</v>
      </c>
      <c r="D189" t="s">
        <v>131</v>
      </c>
      <c r="E189">
        <f>'[13]Dataset'!$G$36</f>
        <v>843108</v>
      </c>
      <c r="F189" s="2">
        <f>'[13]Dataset'!$I$36</f>
        <v>0.5795050574756887</v>
      </c>
      <c r="G189" t="s">
        <v>47</v>
      </c>
      <c r="H189">
        <f>'[13]Dataset'!$H$36</f>
        <v>1454876</v>
      </c>
    </row>
  </sheetData>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189"/>
  <sheetViews>
    <sheetView view="normal" workbookViewId="0">
      <selection pane="topLeft" activeCell="B12" sqref="B12"/>
    </sheetView>
  </sheetViews>
  <sheetFormatPr defaultRowHeight="15"/>
  <cols>
    <col min="1" max="1" width="12.75390625" customWidth="1"/>
    <col min="2" max="2" width="33.75390625" customWidth="1"/>
    <col min="3" max="3" width="20.00390625" customWidth="1"/>
    <col min="4" max="4" width="50.375" customWidth="1"/>
    <col min="7" max="7" width="16.625" customWidth="1"/>
  </cols>
  <sheetData>
    <row r="1" spans="1:8" s="10" customFormat="1">
      <c r="A1" s="10" t="s">
        <v>95</v>
      </c>
      <c r="B1" s="10" t="s">
        <v>96</v>
      </c>
      <c r="C1" s="10" t="s">
        <v>46</v>
      </c>
      <c r="D1" s="10" t="s">
        <v>97</v>
      </c>
      <c r="E1" s="10" t="s">
        <v>45</v>
      </c>
      <c r="F1" s="10" t="s">
        <v>98</v>
      </c>
      <c r="G1" s="10" t="s">
        <v>99</v>
      </c>
      <c r="H1" s="10" t="s">
        <v>160</v>
      </c>
    </row>
    <row r="2" spans="1:8">
      <c r="A2" t="s">
        <v>50</v>
      </c>
      <c r="B2" t="s">
        <v>0</v>
      </c>
      <c r="C2" t="s">
        <v>112</v>
      </c>
      <c r="D2" t="s">
        <v>113</v>
      </c>
      <c r="E2">
        <v>426</v>
      </c>
      <c r="F2" s="2">
        <f>E2/H2</f>
        <v>0.2272</v>
      </c>
      <c r="G2" t="str">
        <f>C2</f>
        <v>Aged 55 to 64</v>
      </c>
      <c r="H2">
        <v>1875</v>
      </c>
    </row>
    <row r="3" spans="1:8">
      <c r="A3" t="s">
        <v>50</v>
      </c>
      <c r="B3" t="s">
        <v>0</v>
      </c>
      <c r="C3" t="s">
        <v>101</v>
      </c>
      <c r="D3" t="s">
        <v>113</v>
      </c>
      <c r="E3">
        <v>256</v>
      </c>
      <c r="F3" s="2">
        <f>E3/H3</f>
        <v>0.19118745332337567</v>
      </c>
      <c r="G3" t="str">
        <f>C3</f>
        <v>Aged 65 to 74</v>
      </c>
      <c r="H3">
        <v>1339</v>
      </c>
    </row>
    <row r="4" spans="1:8">
      <c r="A4" t="s">
        <v>50</v>
      </c>
      <c r="B4" t="s">
        <v>0</v>
      </c>
      <c r="C4" t="s">
        <v>102</v>
      </c>
      <c r="D4" t="s">
        <v>113</v>
      </c>
      <c r="E4">
        <v>84</v>
      </c>
      <c r="F4" s="2">
        <f>E4/H4</f>
        <v>0.10513141426783479</v>
      </c>
      <c r="G4" t="str">
        <f>C4</f>
        <v>Aged 75 to 84</v>
      </c>
      <c r="H4">
        <v>799</v>
      </c>
    </row>
    <row r="5" spans="1:8">
      <c r="A5" t="s">
        <v>50</v>
      </c>
      <c r="B5" t="s">
        <v>0</v>
      </c>
      <c r="C5" t="s">
        <v>103</v>
      </c>
      <c r="D5" t="s">
        <v>113</v>
      </c>
      <c r="E5">
        <v>19</v>
      </c>
      <c r="F5" s="2">
        <f>E5/H5</f>
        <v>0.0695970695970696</v>
      </c>
      <c r="G5" t="str">
        <f>C5</f>
        <v>Aged 85 and over</v>
      </c>
      <c r="H5">
        <v>273</v>
      </c>
    </row>
    <row r="6" spans="1:8">
      <c r="A6" t="s">
        <v>51</v>
      </c>
      <c r="B6" t="s">
        <v>1</v>
      </c>
      <c r="C6" t="s">
        <v>112</v>
      </c>
      <c r="D6" t="s">
        <v>113</v>
      </c>
      <c r="E6">
        <v>309</v>
      </c>
      <c r="F6" s="2">
        <f>E6/H6</f>
        <v>0.22587719298245615</v>
      </c>
      <c r="G6" t="str">
        <f>C6</f>
        <v>Aged 55 to 64</v>
      </c>
      <c r="H6">
        <v>1368</v>
      </c>
    </row>
    <row r="7" spans="1:8">
      <c r="A7" t="s">
        <v>51</v>
      </c>
      <c r="B7" t="s">
        <v>1</v>
      </c>
      <c r="C7" t="s">
        <v>101</v>
      </c>
      <c r="D7" t="s">
        <v>113</v>
      </c>
      <c r="E7">
        <v>175</v>
      </c>
      <c r="F7" s="2">
        <f>E7/H7</f>
        <v>0.20372526193247964</v>
      </c>
      <c r="G7" t="str">
        <f>C7</f>
        <v>Aged 65 to 74</v>
      </c>
      <c r="H7">
        <v>859</v>
      </c>
    </row>
    <row r="8" spans="1:8">
      <c r="A8" t="s">
        <v>51</v>
      </c>
      <c r="B8" t="s">
        <v>1</v>
      </c>
      <c r="C8" t="s">
        <v>102</v>
      </c>
      <c r="D8" t="s">
        <v>113</v>
      </c>
      <c r="E8">
        <v>65</v>
      </c>
      <c r="F8" s="2">
        <f>E8/H8</f>
        <v>0.15402843601895735</v>
      </c>
      <c r="G8" t="str">
        <f>C8</f>
        <v>Aged 75 to 84</v>
      </c>
      <c r="H8">
        <v>422</v>
      </c>
    </row>
    <row r="9" spans="1:8">
      <c r="A9" t="s">
        <v>51</v>
      </c>
      <c r="B9" t="s">
        <v>1</v>
      </c>
      <c r="C9" t="s">
        <v>103</v>
      </c>
      <c r="D9" t="s">
        <v>113</v>
      </c>
      <c r="E9">
        <v>19</v>
      </c>
      <c r="F9" s="2">
        <f>E9/H9</f>
        <v>0.093137254901960786</v>
      </c>
      <c r="G9" t="str">
        <f>C9</f>
        <v>Aged 85 and over</v>
      </c>
      <c r="H9">
        <v>204</v>
      </c>
    </row>
    <row r="10" spans="1:8">
      <c r="A10" t="s">
        <v>52</v>
      </c>
      <c r="B10" t="s">
        <v>2</v>
      </c>
      <c r="C10" t="s">
        <v>112</v>
      </c>
      <c r="D10" t="s">
        <v>113</v>
      </c>
      <c r="E10">
        <v>439</v>
      </c>
      <c r="F10" s="2">
        <f>E10/H10</f>
        <v>0.24147414741474146</v>
      </c>
      <c r="G10" t="str">
        <f>C10</f>
        <v>Aged 55 to 64</v>
      </c>
      <c r="H10">
        <v>1818</v>
      </c>
    </row>
    <row r="11" spans="1:8">
      <c r="A11" t="s">
        <v>52</v>
      </c>
      <c r="B11" t="s">
        <v>2</v>
      </c>
      <c r="C11" t="s">
        <v>101</v>
      </c>
      <c r="D11" t="s">
        <v>113</v>
      </c>
      <c r="E11">
        <v>313</v>
      </c>
      <c r="F11" s="2">
        <f>E11/H11</f>
        <v>0.2392966360856269</v>
      </c>
      <c r="G11" t="str">
        <f>C11</f>
        <v>Aged 65 to 74</v>
      </c>
      <c r="H11">
        <v>1308</v>
      </c>
    </row>
    <row r="12" spans="1:8">
      <c r="A12" t="s">
        <v>52</v>
      </c>
      <c r="B12" t="s">
        <v>2</v>
      </c>
      <c r="C12" t="s">
        <v>102</v>
      </c>
      <c r="D12" t="s">
        <v>113</v>
      </c>
      <c r="E12">
        <v>156</v>
      </c>
      <c r="F12" s="2">
        <f>E12/H12</f>
        <v>0.18682634730538922</v>
      </c>
      <c r="G12" t="str">
        <f>C12</f>
        <v>Aged 75 to 84</v>
      </c>
      <c r="H12">
        <v>835</v>
      </c>
    </row>
    <row r="13" spans="1:8">
      <c r="A13" t="s">
        <v>52</v>
      </c>
      <c r="B13" t="s">
        <v>2</v>
      </c>
      <c r="C13" t="s">
        <v>103</v>
      </c>
      <c r="D13" t="s">
        <v>113</v>
      </c>
      <c r="E13">
        <v>37</v>
      </c>
      <c r="F13" s="2">
        <f>E13/H13</f>
        <v>0.091358024691358022</v>
      </c>
      <c r="G13" t="str">
        <f>C13</f>
        <v>Aged 85 and over</v>
      </c>
      <c r="H13">
        <v>405</v>
      </c>
    </row>
    <row r="14" spans="1:8">
      <c r="A14" t="s">
        <v>53</v>
      </c>
      <c r="B14" t="s">
        <v>3</v>
      </c>
      <c r="C14" t="s">
        <v>112</v>
      </c>
      <c r="D14" t="s">
        <v>113</v>
      </c>
      <c r="E14">
        <v>193</v>
      </c>
      <c r="F14" s="2">
        <f>E14/H14</f>
        <v>0.13328729281767956</v>
      </c>
      <c r="G14" t="str">
        <f>C14</f>
        <v>Aged 55 to 64</v>
      </c>
      <c r="H14">
        <v>1448</v>
      </c>
    </row>
    <row r="15" spans="1:8">
      <c r="A15" t="s">
        <v>53</v>
      </c>
      <c r="B15" t="s">
        <v>3</v>
      </c>
      <c r="C15" t="s">
        <v>101</v>
      </c>
      <c r="D15" t="s">
        <v>113</v>
      </c>
      <c r="E15">
        <v>140</v>
      </c>
      <c r="F15" s="2">
        <f>E15/H15</f>
        <v>0.12089810017271158</v>
      </c>
      <c r="G15" t="str">
        <f>C15</f>
        <v>Aged 65 to 74</v>
      </c>
      <c r="H15">
        <v>1158</v>
      </c>
    </row>
    <row r="16" spans="1:8">
      <c r="A16" t="s">
        <v>53</v>
      </c>
      <c r="B16" t="s">
        <v>3</v>
      </c>
      <c r="C16" t="s">
        <v>102</v>
      </c>
      <c r="D16" t="s">
        <v>113</v>
      </c>
      <c r="E16">
        <v>50</v>
      </c>
      <c r="F16" s="2">
        <f>E16/H16</f>
        <v>0.059737156511350059</v>
      </c>
      <c r="G16" t="str">
        <f>C16</f>
        <v>Aged 75 to 84</v>
      </c>
      <c r="H16">
        <v>837</v>
      </c>
    </row>
    <row r="17" spans="1:8">
      <c r="A17" t="s">
        <v>53</v>
      </c>
      <c r="B17" t="s">
        <v>3</v>
      </c>
      <c r="C17" t="s">
        <v>103</v>
      </c>
      <c r="D17" t="s">
        <v>113</v>
      </c>
      <c r="E17">
        <v>17</v>
      </c>
      <c r="F17" s="2">
        <f>E17/H17</f>
        <v>0.058020477815699661</v>
      </c>
      <c r="G17" t="str">
        <f>C17</f>
        <v>Aged 85 and over</v>
      </c>
      <c r="H17">
        <v>293</v>
      </c>
    </row>
    <row r="18" spans="1:8">
      <c r="A18" t="s">
        <v>54</v>
      </c>
      <c r="B18" t="s">
        <v>4</v>
      </c>
      <c r="C18" t="s">
        <v>112</v>
      </c>
      <c r="D18" t="s">
        <v>113</v>
      </c>
      <c r="E18">
        <v>256</v>
      </c>
      <c r="F18" s="2">
        <f>E18/H18</f>
        <v>0.15609756097560976</v>
      </c>
      <c r="G18" t="str">
        <f>C18</f>
        <v>Aged 55 to 64</v>
      </c>
      <c r="H18">
        <v>1640</v>
      </c>
    </row>
    <row r="19" spans="1:8">
      <c r="A19" t="s">
        <v>54</v>
      </c>
      <c r="B19" t="s">
        <v>4</v>
      </c>
      <c r="C19" t="s">
        <v>101</v>
      </c>
      <c r="D19" t="s">
        <v>113</v>
      </c>
      <c r="E19">
        <v>149</v>
      </c>
      <c r="F19" s="2">
        <f>E19/H19</f>
        <v>0.12745936698032506</v>
      </c>
      <c r="G19" t="str">
        <f>C19</f>
        <v>Aged 65 to 74</v>
      </c>
      <c r="H19">
        <v>1169</v>
      </c>
    </row>
    <row r="20" spans="1:8">
      <c r="A20" t="s">
        <v>54</v>
      </c>
      <c r="B20" t="s">
        <v>4</v>
      </c>
      <c r="C20" t="s">
        <v>102</v>
      </c>
      <c r="D20" t="s">
        <v>113</v>
      </c>
      <c r="E20">
        <v>46</v>
      </c>
      <c r="F20" s="2">
        <f>E20/H20</f>
        <v>0.068350668647845461</v>
      </c>
      <c r="G20" t="str">
        <f>C20</f>
        <v>Aged 75 to 84</v>
      </c>
      <c r="H20">
        <v>673</v>
      </c>
    </row>
    <row r="21" spans="1:8">
      <c r="A21" t="s">
        <v>54</v>
      </c>
      <c r="B21" t="s">
        <v>4</v>
      </c>
      <c r="C21" t="s">
        <v>103</v>
      </c>
      <c r="D21" t="s">
        <v>113</v>
      </c>
      <c r="E21">
        <v>5</v>
      </c>
      <c r="F21" s="2">
        <f>E21/H21</f>
        <v>0.01953125</v>
      </c>
      <c r="G21" t="str">
        <f>C21</f>
        <v>Aged 85 and over</v>
      </c>
      <c r="H21">
        <v>256</v>
      </c>
    </row>
    <row r="22" spans="1:8">
      <c r="A22" t="s">
        <v>55</v>
      </c>
      <c r="B22" t="s">
        <v>5</v>
      </c>
      <c r="C22" t="s">
        <v>112</v>
      </c>
      <c r="D22" t="s">
        <v>113</v>
      </c>
      <c r="E22">
        <v>118</v>
      </c>
      <c r="F22" s="2">
        <f>E22/H22</f>
        <v>0.16120218579234974</v>
      </c>
      <c r="G22" t="str">
        <f>C22</f>
        <v>Aged 55 to 64</v>
      </c>
      <c r="H22">
        <v>732</v>
      </c>
    </row>
    <row r="23" spans="1:8">
      <c r="A23" t="s">
        <v>55</v>
      </c>
      <c r="B23" t="s">
        <v>5</v>
      </c>
      <c r="C23" t="s">
        <v>101</v>
      </c>
      <c r="D23" t="s">
        <v>113</v>
      </c>
      <c r="E23">
        <v>90</v>
      </c>
      <c r="F23" s="2">
        <f>E23/H23</f>
        <v>0.14469453376205788</v>
      </c>
      <c r="G23" t="str">
        <f>C23</f>
        <v>Aged 65 to 74</v>
      </c>
      <c r="H23">
        <v>622</v>
      </c>
    </row>
    <row r="24" spans="1:8">
      <c r="A24" t="s">
        <v>55</v>
      </c>
      <c r="B24" t="s">
        <v>5</v>
      </c>
      <c r="C24" t="s">
        <v>102</v>
      </c>
      <c r="D24" t="s">
        <v>113</v>
      </c>
      <c r="E24">
        <v>41</v>
      </c>
      <c r="F24" s="2">
        <f>E24/H24</f>
        <v>0.10353535353535354</v>
      </c>
      <c r="G24" t="str">
        <f>C24</f>
        <v>Aged 75 to 84</v>
      </c>
      <c r="H24">
        <v>396</v>
      </c>
    </row>
    <row r="25" spans="1:8">
      <c r="A25" t="s">
        <v>55</v>
      </c>
      <c r="B25" t="s">
        <v>5</v>
      </c>
      <c r="C25" t="s">
        <v>103</v>
      </c>
      <c r="D25" t="s">
        <v>113</v>
      </c>
      <c r="E25">
        <v>6</v>
      </c>
      <c r="F25" s="2">
        <f>E25/H25</f>
        <v>0.042253521126760563</v>
      </c>
      <c r="G25" t="str">
        <f>C25</f>
        <v>Aged 85 and over</v>
      </c>
      <c r="H25">
        <v>142</v>
      </c>
    </row>
    <row r="26" spans="1:8">
      <c r="A26" t="s">
        <v>56</v>
      </c>
      <c r="B26" t="s">
        <v>6</v>
      </c>
      <c r="C26" t="s">
        <v>112</v>
      </c>
      <c r="D26" t="s">
        <v>113</v>
      </c>
      <c r="E26">
        <v>226</v>
      </c>
      <c r="F26" s="2">
        <f>E26/H26</f>
        <v>0.17108251324753973</v>
      </c>
      <c r="G26" t="str">
        <f>C26</f>
        <v>Aged 55 to 64</v>
      </c>
      <c r="H26">
        <v>1321</v>
      </c>
    </row>
    <row r="27" spans="1:8">
      <c r="A27" t="s">
        <v>56</v>
      </c>
      <c r="B27" t="s">
        <v>6</v>
      </c>
      <c r="C27" t="s">
        <v>101</v>
      </c>
      <c r="D27" t="s">
        <v>113</v>
      </c>
      <c r="E27">
        <v>169</v>
      </c>
      <c r="F27" s="2">
        <f>E27/H27</f>
        <v>0.13530824659727783</v>
      </c>
      <c r="G27" t="str">
        <f>C27</f>
        <v>Aged 65 to 74</v>
      </c>
      <c r="H27">
        <v>1249</v>
      </c>
    </row>
    <row r="28" spans="1:8">
      <c r="A28" t="s">
        <v>56</v>
      </c>
      <c r="B28" t="s">
        <v>6</v>
      </c>
      <c r="C28" t="s">
        <v>102</v>
      </c>
      <c r="D28" t="s">
        <v>113</v>
      </c>
      <c r="E28">
        <v>74</v>
      </c>
      <c r="F28" s="2">
        <f>E28/H28</f>
        <v>0.085549132947976878</v>
      </c>
      <c r="G28" t="str">
        <f>C28</f>
        <v>Aged 75 to 84</v>
      </c>
      <c r="H28">
        <v>865</v>
      </c>
    </row>
    <row r="29" spans="1:8">
      <c r="A29" t="s">
        <v>56</v>
      </c>
      <c r="B29" t="s">
        <v>6</v>
      </c>
      <c r="C29" t="s">
        <v>103</v>
      </c>
      <c r="D29" t="s">
        <v>113</v>
      </c>
      <c r="E29">
        <v>14</v>
      </c>
      <c r="F29" s="2">
        <f>E29/H29</f>
        <v>0.040229885057471264</v>
      </c>
      <c r="G29" t="str">
        <f>C29</f>
        <v>Aged 85 and over</v>
      </c>
      <c r="H29">
        <v>348</v>
      </c>
    </row>
    <row r="30" spans="1:8">
      <c r="A30" t="s">
        <v>57</v>
      </c>
      <c r="B30" t="s">
        <v>7</v>
      </c>
      <c r="C30" t="s">
        <v>112</v>
      </c>
      <c r="D30" t="s">
        <v>113</v>
      </c>
      <c r="E30">
        <v>213</v>
      </c>
      <c r="F30" s="2">
        <f>E30/H30</f>
        <v>0.15604395604395604</v>
      </c>
      <c r="G30" t="str">
        <f>C30</f>
        <v>Aged 55 to 64</v>
      </c>
      <c r="H30">
        <v>1365</v>
      </c>
    </row>
    <row r="31" spans="1:8">
      <c r="A31" t="s">
        <v>57</v>
      </c>
      <c r="B31" t="s">
        <v>7</v>
      </c>
      <c r="C31" t="s">
        <v>101</v>
      </c>
      <c r="D31" t="s">
        <v>113</v>
      </c>
      <c r="E31">
        <v>154</v>
      </c>
      <c r="F31" s="2">
        <f>E31/H31</f>
        <v>0.11613876319758673</v>
      </c>
      <c r="G31" t="str">
        <f>C31</f>
        <v>Aged 65 to 74</v>
      </c>
      <c r="H31">
        <v>1326</v>
      </c>
    </row>
    <row r="32" spans="1:8">
      <c r="A32" t="s">
        <v>57</v>
      </c>
      <c r="B32" t="s">
        <v>7</v>
      </c>
      <c r="C32" t="s">
        <v>102</v>
      </c>
      <c r="D32" t="s">
        <v>113</v>
      </c>
      <c r="E32">
        <v>50</v>
      </c>
      <c r="F32" s="2">
        <f>E32/H32</f>
        <v>0.068870523415977963</v>
      </c>
      <c r="G32" t="str">
        <f>C32</f>
        <v>Aged 75 to 84</v>
      </c>
      <c r="H32">
        <v>726</v>
      </c>
    </row>
    <row r="33" spans="1:8">
      <c r="A33" t="s">
        <v>57</v>
      </c>
      <c r="B33" t="s">
        <v>7</v>
      </c>
      <c r="C33" t="s">
        <v>103</v>
      </c>
      <c r="D33" t="s">
        <v>113</v>
      </c>
      <c r="E33">
        <v>12</v>
      </c>
      <c r="F33" s="2">
        <f>E33/H33</f>
        <v>0.058252427184466021</v>
      </c>
      <c r="G33" t="str">
        <f>C33</f>
        <v>Aged 85 and over</v>
      </c>
      <c r="H33">
        <v>206</v>
      </c>
    </row>
    <row r="34" spans="1:8">
      <c r="A34" t="s">
        <v>58</v>
      </c>
      <c r="B34" t="s">
        <v>8</v>
      </c>
      <c r="C34" t="s">
        <v>112</v>
      </c>
      <c r="D34" t="s">
        <v>113</v>
      </c>
      <c r="E34">
        <v>261</v>
      </c>
      <c r="F34" s="2">
        <f>E34/H34</f>
        <v>0.18406205923836388</v>
      </c>
      <c r="G34" t="str">
        <f>C34</f>
        <v>Aged 55 to 64</v>
      </c>
      <c r="H34">
        <v>1418</v>
      </c>
    </row>
    <row r="35" spans="1:8">
      <c r="A35" t="s">
        <v>58</v>
      </c>
      <c r="B35" t="s">
        <v>8</v>
      </c>
      <c r="C35" t="s">
        <v>101</v>
      </c>
      <c r="D35" t="s">
        <v>113</v>
      </c>
      <c r="E35">
        <v>207</v>
      </c>
      <c r="F35" s="2">
        <f>E35/H35</f>
        <v>0.15813598166539344</v>
      </c>
      <c r="G35" t="str">
        <f>C35</f>
        <v>Aged 65 to 74</v>
      </c>
      <c r="H35">
        <v>1309</v>
      </c>
    </row>
    <row r="36" spans="1:8">
      <c r="A36" t="s">
        <v>58</v>
      </c>
      <c r="B36" t="s">
        <v>8</v>
      </c>
      <c r="C36" t="s">
        <v>102</v>
      </c>
      <c r="D36" t="s">
        <v>113</v>
      </c>
      <c r="E36">
        <v>95</v>
      </c>
      <c r="F36" s="2">
        <f>E36/H36</f>
        <v>0.10303687635574837</v>
      </c>
      <c r="G36" t="str">
        <f>C36</f>
        <v>Aged 75 to 84</v>
      </c>
      <c r="H36">
        <v>922</v>
      </c>
    </row>
    <row r="37" spans="1:8">
      <c r="A37" t="s">
        <v>58</v>
      </c>
      <c r="B37" t="s">
        <v>8</v>
      </c>
      <c r="C37" t="s">
        <v>103</v>
      </c>
      <c r="D37" t="s">
        <v>113</v>
      </c>
      <c r="E37">
        <v>25</v>
      </c>
      <c r="F37" s="2">
        <f>E37/H37</f>
        <v>0.055555555555555552</v>
      </c>
      <c r="G37" t="str">
        <f>C37</f>
        <v>Aged 85 and over</v>
      </c>
      <c r="H37">
        <v>450</v>
      </c>
    </row>
    <row r="38" spans="1:8">
      <c r="A38" t="s">
        <v>59</v>
      </c>
      <c r="B38" t="s">
        <v>9</v>
      </c>
      <c r="C38" t="s">
        <v>112</v>
      </c>
      <c r="D38" t="s">
        <v>113</v>
      </c>
      <c r="E38">
        <v>200</v>
      </c>
      <c r="F38" s="2">
        <f>E38/H38</f>
        <v>0.15163002274450341</v>
      </c>
      <c r="G38" t="str">
        <f>C38</f>
        <v>Aged 55 to 64</v>
      </c>
      <c r="H38">
        <v>1319</v>
      </c>
    </row>
    <row r="39" spans="1:8">
      <c r="A39" t="s">
        <v>59</v>
      </c>
      <c r="B39" t="s">
        <v>9</v>
      </c>
      <c r="C39" t="s">
        <v>101</v>
      </c>
      <c r="D39" t="s">
        <v>113</v>
      </c>
      <c r="E39">
        <v>137</v>
      </c>
      <c r="F39" s="2">
        <f>E39/H39</f>
        <v>0.11093117408906883</v>
      </c>
      <c r="G39" t="str">
        <f>C39</f>
        <v>Aged 65 to 74</v>
      </c>
      <c r="H39">
        <v>1235</v>
      </c>
    </row>
    <row r="40" spans="1:8">
      <c r="A40" t="s">
        <v>59</v>
      </c>
      <c r="B40" t="s">
        <v>9</v>
      </c>
      <c r="C40" t="s">
        <v>102</v>
      </c>
      <c r="D40" t="s">
        <v>113</v>
      </c>
      <c r="E40">
        <v>68</v>
      </c>
      <c r="F40" s="2">
        <f>E40/H40</f>
        <v>0.070612668743509868</v>
      </c>
      <c r="G40" t="str">
        <f>C40</f>
        <v>Aged 75 to 84</v>
      </c>
      <c r="H40">
        <v>963</v>
      </c>
    </row>
    <row r="41" spans="1:8">
      <c r="A41" t="s">
        <v>59</v>
      </c>
      <c r="B41" t="s">
        <v>9</v>
      </c>
      <c r="C41" t="s">
        <v>103</v>
      </c>
      <c r="D41" t="s">
        <v>113</v>
      </c>
      <c r="E41">
        <v>9</v>
      </c>
      <c r="F41" s="2">
        <f>E41/H41</f>
        <v>0.030508474576271188</v>
      </c>
      <c r="G41" t="str">
        <f>C41</f>
        <v>Aged 85 and over</v>
      </c>
      <c r="H41">
        <v>295</v>
      </c>
    </row>
    <row r="42" spans="1:8">
      <c r="A42" t="s">
        <v>60</v>
      </c>
      <c r="B42" t="s">
        <v>10</v>
      </c>
      <c r="C42" t="s">
        <v>112</v>
      </c>
      <c r="D42" t="s">
        <v>113</v>
      </c>
      <c r="E42">
        <v>173</v>
      </c>
      <c r="F42" s="2">
        <f>E42/H42</f>
        <v>0.12987987987987987</v>
      </c>
      <c r="G42" t="str">
        <f>C42</f>
        <v>Aged 55 to 64</v>
      </c>
      <c r="H42">
        <v>1332</v>
      </c>
    </row>
    <row r="43" spans="1:8">
      <c r="A43" t="s">
        <v>60</v>
      </c>
      <c r="B43" t="s">
        <v>10</v>
      </c>
      <c r="C43" t="s">
        <v>101</v>
      </c>
      <c r="D43" t="s">
        <v>113</v>
      </c>
      <c r="E43">
        <v>138</v>
      </c>
      <c r="F43" s="2">
        <f>E43/H43</f>
        <v>0.12534059945504086</v>
      </c>
      <c r="G43" t="str">
        <f>C43</f>
        <v>Aged 65 to 74</v>
      </c>
      <c r="H43">
        <v>1101</v>
      </c>
    </row>
    <row r="44" spans="1:8">
      <c r="A44" t="s">
        <v>60</v>
      </c>
      <c r="B44" t="s">
        <v>10</v>
      </c>
      <c r="C44" t="s">
        <v>102</v>
      </c>
      <c r="D44" t="s">
        <v>113</v>
      </c>
      <c r="E44">
        <v>45</v>
      </c>
      <c r="F44" s="2">
        <f>E44/H44</f>
        <v>0.069018404907975464</v>
      </c>
      <c r="G44" t="str">
        <f>C44</f>
        <v>Aged 75 to 84</v>
      </c>
      <c r="H44">
        <v>652</v>
      </c>
    </row>
    <row r="45" spans="1:8">
      <c r="A45" t="s">
        <v>60</v>
      </c>
      <c r="B45" t="s">
        <v>10</v>
      </c>
      <c r="C45" t="s">
        <v>103</v>
      </c>
      <c r="D45" t="s">
        <v>113</v>
      </c>
      <c r="E45">
        <v>10</v>
      </c>
      <c r="F45" s="2">
        <f>E45/H45</f>
        <v>0.044843049327354258</v>
      </c>
      <c r="G45" t="str">
        <f>C45</f>
        <v>Aged 85 and over</v>
      </c>
      <c r="H45">
        <v>223</v>
      </c>
    </row>
    <row r="46" spans="1:8">
      <c r="A46" t="s">
        <v>61</v>
      </c>
      <c r="B46" t="s">
        <v>11</v>
      </c>
      <c r="C46" t="s">
        <v>112</v>
      </c>
      <c r="D46" t="s">
        <v>113</v>
      </c>
      <c r="E46">
        <v>122</v>
      </c>
      <c r="F46" s="2">
        <f>E46/H46</f>
        <v>0.16689466484268126</v>
      </c>
      <c r="G46" t="str">
        <f>C46</f>
        <v>Aged 55 to 64</v>
      </c>
      <c r="H46">
        <v>731</v>
      </c>
    </row>
    <row r="47" spans="1:8">
      <c r="A47" t="s">
        <v>61</v>
      </c>
      <c r="B47" t="s">
        <v>11</v>
      </c>
      <c r="C47" t="s">
        <v>101</v>
      </c>
      <c r="D47" t="s">
        <v>113</v>
      </c>
      <c r="E47">
        <v>104</v>
      </c>
      <c r="F47" s="2">
        <f>E47/H47</f>
        <v>0.17304492512479203</v>
      </c>
      <c r="G47" t="str">
        <f>C47</f>
        <v>Aged 65 to 74</v>
      </c>
      <c r="H47">
        <v>601</v>
      </c>
    </row>
    <row r="48" spans="1:8">
      <c r="A48" t="s">
        <v>61</v>
      </c>
      <c r="B48" t="s">
        <v>11</v>
      </c>
      <c r="C48" t="s">
        <v>102</v>
      </c>
      <c r="D48" t="s">
        <v>113</v>
      </c>
      <c r="E48">
        <v>48</v>
      </c>
      <c r="F48" s="2">
        <f>E48/H48</f>
        <v>0.09856262833675565</v>
      </c>
      <c r="G48" t="str">
        <f>C48</f>
        <v>Aged 75 to 84</v>
      </c>
      <c r="H48">
        <v>487</v>
      </c>
    </row>
    <row r="49" spans="1:8">
      <c r="A49" t="s">
        <v>61</v>
      </c>
      <c r="B49" t="s">
        <v>11</v>
      </c>
      <c r="C49" t="s">
        <v>103</v>
      </c>
      <c r="D49" t="s">
        <v>113</v>
      </c>
      <c r="E49">
        <v>12</v>
      </c>
      <c r="F49" s="2">
        <f>E49/H49</f>
        <v>0.059113300492610835</v>
      </c>
      <c r="G49" t="str">
        <f>C49</f>
        <v>Aged 85 and over</v>
      </c>
      <c r="H49">
        <v>203</v>
      </c>
    </row>
    <row r="50" spans="1:8">
      <c r="A50" t="s">
        <v>62</v>
      </c>
      <c r="B50" t="s">
        <v>12</v>
      </c>
      <c r="C50" t="s">
        <v>112</v>
      </c>
      <c r="D50" t="s">
        <v>113</v>
      </c>
      <c r="E50">
        <v>158</v>
      </c>
      <c r="F50" s="2">
        <f>E50/H50</f>
        <v>0.21467391304347827</v>
      </c>
      <c r="G50" t="str">
        <f>C50</f>
        <v>Aged 55 to 64</v>
      </c>
      <c r="H50">
        <v>736</v>
      </c>
    </row>
    <row r="51" spans="1:8">
      <c r="A51" t="s">
        <v>62</v>
      </c>
      <c r="B51" t="s">
        <v>12</v>
      </c>
      <c r="C51" t="s">
        <v>101</v>
      </c>
      <c r="D51" t="s">
        <v>113</v>
      </c>
      <c r="E51">
        <v>104</v>
      </c>
      <c r="F51" s="2">
        <f>E51/H51</f>
        <v>0.20758483033932135</v>
      </c>
      <c r="G51" t="str">
        <f>C51</f>
        <v>Aged 65 to 74</v>
      </c>
      <c r="H51">
        <v>501</v>
      </c>
    </row>
    <row r="52" spans="1:8">
      <c r="A52" t="s">
        <v>62</v>
      </c>
      <c r="B52" t="s">
        <v>12</v>
      </c>
      <c r="C52" t="s">
        <v>102</v>
      </c>
      <c r="D52" t="s">
        <v>113</v>
      </c>
      <c r="E52">
        <v>76</v>
      </c>
      <c r="F52" s="2">
        <f>E52/H52</f>
        <v>0.2878787878787879</v>
      </c>
      <c r="G52" t="str">
        <f>C52</f>
        <v>Aged 75 to 84</v>
      </c>
      <c r="H52">
        <v>264</v>
      </c>
    </row>
    <row r="53" spans="1:8">
      <c r="A53" t="s">
        <v>62</v>
      </c>
      <c r="B53" t="s">
        <v>12</v>
      </c>
      <c r="C53" t="s">
        <v>103</v>
      </c>
      <c r="D53" t="s">
        <v>113</v>
      </c>
      <c r="E53">
        <v>9</v>
      </c>
      <c r="F53" s="2">
        <f>E53/H53</f>
        <v>0.13043478260869565</v>
      </c>
      <c r="G53" t="str">
        <f>C53</f>
        <v>Aged 85 and over</v>
      </c>
      <c r="H53">
        <v>69</v>
      </c>
    </row>
    <row r="54" spans="1:8">
      <c r="A54" t="s">
        <v>63</v>
      </c>
      <c r="B54" t="s">
        <v>13</v>
      </c>
      <c r="C54" t="s">
        <v>112</v>
      </c>
      <c r="D54" t="s">
        <v>113</v>
      </c>
      <c r="E54">
        <v>200</v>
      </c>
      <c r="F54" s="2">
        <f>E54/H54</f>
        <v>0.12300123001230012</v>
      </c>
      <c r="G54" t="str">
        <f>C54</f>
        <v>Aged 55 to 64</v>
      </c>
      <c r="H54">
        <v>1626</v>
      </c>
    </row>
    <row r="55" spans="1:8">
      <c r="A55" t="s">
        <v>63</v>
      </c>
      <c r="B55" t="s">
        <v>13</v>
      </c>
      <c r="C55" t="s">
        <v>101</v>
      </c>
      <c r="D55" t="s">
        <v>113</v>
      </c>
      <c r="E55">
        <v>99</v>
      </c>
      <c r="F55" s="2">
        <f>E55/H55</f>
        <v>0.086387434554973816</v>
      </c>
      <c r="G55" t="str">
        <f>C55</f>
        <v>Aged 65 to 74</v>
      </c>
      <c r="H55">
        <v>1146</v>
      </c>
    </row>
    <row r="56" spans="1:8">
      <c r="A56" t="s">
        <v>63</v>
      </c>
      <c r="B56" t="s">
        <v>13</v>
      </c>
      <c r="C56" t="s">
        <v>102</v>
      </c>
      <c r="D56" t="s">
        <v>113</v>
      </c>
      <c r="E56">
        <v>47</v>
      </c>
      <c r="F56" s="2">
        <f>E56/H56</f>
        <v>0.07642276422764227</v>
      </c>
      <c r="G56" t="str">
        <f>C56</f>
        <v>Aged 75 to 84</v>
      </c>
      <c r="H56">
        <v>615</v>
      </c>
    </row>
    <row r="57" spans="1:8">
      <c r="A57" t="s">
        <v>63</v>
      </c>
      <c r="B57" t="s">
        <v>13</v>
      </c>
      <c r="C57" t="s">
        <v>103</v>
      </c>
      <c r="D57" t="s">
        <v>113</v>
      </c>
      <c r="E57">
        <v>9</v>
      </c>
      <c r="F57" s="2">
        <f>E57/H57</f>
        <v>0.049723756906077346</v>
      </c>
      <c r="G57" t="str">
        <f>C57</f>
        <v>Aged 85 and over</v>
      </c>
      <c r="H57">
        <v>181</v>
      </c>
    </row>
    <row r="58" spans="1:8">
      <c r="A58" t="s">
        <v>64</v>
      </c>
      <c r="B58" t="s">
        <v>14</v>
      </c>
      <c r="C58" t="s">
        <v>112</v>
      </c>
      <c r="D58" t="s">
        <v>113</v>
      </c>
      <c r="E58">
        <v>128</v>
      </c>
      <c r="F58" s="2">
        <f>E58/H58</f>
        <v>0.16688396349413298</v>
      </c>
      <c r="G58" t="str">
        <f>C58</f>
        <v>Aged 55 to 64</v>
      </c>
      <c r="H58">
        <v>767</v>
      </c>
    </row>
    <row r="59" spans="1:8">
      <c r="A59" t="s">
        <v>64</v>
      </c>
      <c r="B59" t="s">
        <v>14</v>
      </c>
      <c r="C59" t="s">
        <v>101</v>
      </c>
      <c r="D59" t="s">
        <v>113</v>
      </c>
      <c r="E59">
        <v>92</v>
      </c>
      <c r="F59" s="2">
        <f>E59/H59</f>
        <v>0.107981220657277</v>
      </c>
      <c r="G59" t="str">
        <f>C59</f>
        <v>Aged 65 to 74</v>
      </c>
      <c r="H59">
        <v>852</v>
      </c>
    </row>
    <row r="60" spans="1:8">
      <c r="A60" t="s">
        <v>64</v>
      </c>
      <c r="B60" t="s">
        <v>14</v>
      </c>
      <c r="C60" t="s">
        <v>102</v>
      </c>
      <c r="D60" t="s">
        <v>113</v>
      </c>
      <c r="E60">
        <v>33</v>
      </c>
      <c r="F60" s="2">
        <f>E60/H60</f>
        <v>0.06</v>
      </c>
      <c r="G60" t="str">
        <f>C60</f>
        <v>Aged 75 to 84</v>
      </c>
      <c r="H60">
        <v>550</v>
      </c>
    </row>
    <row r="61" spans="1:8">
      <c r="A61" t="s">
        <v>64</v>
      </c>
      <c r="B61" t="s">
        <v>14</v>
      </c>
      <c r="C61" t="s">
        <v>103</v>
      </c>
      <c r="D61" t="s">
        <v>113</v>
      </c>
      <c r="E61">
        <v>6</v>
      </c>
      <c r="F61" s="2">
        <f>E61/H61</f>
        <v>0.035928143712574849</v>
      </c>
      <c r="G61" t="str">
        <f>C61</f>
        <v>Aged 85 and over</v>
      </c>
      <c r="H61">
        <v>167</v>
      </c>
    </row>
    <row r="62" spans="1:8">
      <c r="A62" t="s">
        <v>65</v>
      </c>
      <c r="B62" t="s">
        <v>15</v>
      </c>
      <c r="C62" t="s">
        <v>112</v>
      </c>
      <c r="D62" t="s">
        <v>113</v>
      </c>
      <c r="E62">
        <v>109</v>
      </c>
      <c r="F62" s="2">
        <f>E62/H62</f>
        <v>0.16076696165191739</v>
      </c>
      <c r="G62" t="str">
        <f>C62</f>
        <v>Aged 55 to 64</v>
      </c>
      <c r="H62">
        <v>678</v>
      </c>
    </row>
    <row r="63" spans="1:8">
      <c r="A63" t="s">
        <v>65</v>
      </c>
      <c r="B63" t="s">
        <v>15</v>
      </c>
      <c r="C63" t="s">
        <v>101</v>
      </c>
      <c r="D63" t="s">
        <v>113</v>
      </c>
      <c r="E63">
        <v>85</v>
      </c>
      <c r="F63" s="2">
        <f>E63/H63</f>
        <v>0.12743628185907047</v>
      </c>
      <c r="G63" t="str">
        <f>C63</f>
        <v>Aged 65 to 74</v>
      </c>
      <c r="H63">
        <v>667</v>
      </c>
    </row>
    <row r="64" spans="1:8">
      <c r="A64" t="s">
        <v>65</v>
      </c>
      <c r="B64" t="s">
        <v>15</v>
      </c>
      <c r="C64" t="s">
        <v>102</v>
      </c>
      <c r="D64" t="s">
        <v>113</v>
      </c>
      <c r="E64">
        <v>31</v>
      </c>
      <c r="F64" s="2">
        <f>E64/H64</f>
        <v>0.074519230769230768</v>
      </c>
      <c r="G64" t="str">
        <f>C64</f>
        <v>Aged 75 to 84</v>
      </c>
      <c r="H64">
        <v>416</v>
      </c>
    </row>
    <row r="65" spans="1:8">
      <c r="A65" t="s">
        <v>65</v>
      </c>
      <c r="B65" t="s">
        <v>15</v>
      </c>
      <c r="C65" t="s">
        <v>103</v>
      </c>
      <c r="D65" t="s">
        <v>113</v>
      </c>
      <c r="E65">
        <v>9</v>
      </c>
      <c r="F65" s="2">
        <f>E65/H65</f>
        <v>0.055555555555555552</v>
      </c>
      <c r="G65" t="str">
        <f>C65</f>
        <v>Aged 85 and over</v>
      </c>
      <c r="H65">
        <v>162</v>
      </c>
    </row>
    <row r="66" spans="1:8">
      <c r="A66" t="s">
        <v>66</v>
      </c>
      <c r="B66" t="s">
        <v>16</v>
      </c>
      <c r="C66" t="s">
        <v>112</v>
      </c>
      <c r="D66" t="s">
        <v>113</v>
      </c>
      <c r="E66">
        <v>315</v>
      </c>
      <c r="F66" s="2">
        <f>E66/H66</f>
        <v>0.14802631578947367</v>
      </c>
      <c r="G66" t="str">
        <f>C66</f>
        <v>Aged 55 to 64</v>
      </c>
      <c r="H66">
        <v>2128</v>
      </c>
    </row>
    <row r="67" spans="1:8">
      <c r="A67" t="s">
        <v>66</v>
      </c>
      <c r="B67" t="s">
        <v>16</v>
      </c>
      <c r="C67" t="s">
        <v>101</v>
      </c>
      <c r="D67" t="s">
        <v>113</v>
      </c>
      <c r="E67">
        <v>227</v>
      </c>
      <c r="F67" s="2">
        <f>E67/H67</f>
        <v>0.12048832271762208</v>
      </c>
      <c r="G67" t="str">
        <f>C67</f>
        <v>Aged 65 to 74</v>
      </c>
      <c r="H67">
        <v>1884</v>
      </c>
    </row>
    <row r="68" spans="1:8">
      <c r="A68" t="s">
        <v>66</v>
      </c>
      <c r="B68" t="s">
        <v>16</v>
      </c>
      <c r="C68" t="s">
        <v>102</v>
      </c>
      <c r="D68" t="s">
        <v>113</v>
      </c>
      <c r="E68">
        <v>72</v>
      </c>
      <c r="F68" s="2">
        <f>E68/H68</f>
        <v>0.06422836752899197</v>
      </c>
      <c r="G68" t="str">
        <f>C68</f>
        <v>Aged 75 to 84</v>
      </c>
      <c r="H68">
        <v>1121</v>
      </c>
    </row>
    <row r="69" spans="1:8">
      <c r="A69" t="s">
        <v>66</v>
      </c>
      <c r="B69" t="s">
        <v>16</v>
      </c>
      <c r="C69" t="s">
        <v>103</v>
      </c>
      <c r="D69" t="s">
        <v>113</v>
      </c>
      <c r="E69">
        <v>17</v>
      </c>
      <c r="F69" s="2">
        <f>E69/H69</f>
        <v>0.052795031055900624</v>
      </c>
      <c r="G69" t="str">
        <f>C69</f>
        <v>Aged 85 and over</v>
      </c>
      <c r="H69">
        <v>322</v>
      </c>
    </row>
    <row r="70" spans="1:8">
      <c r="A70" t="s">
        <v>67</v>
      </c>
      <c r="B70" t="s">
        <v>17</v>
      </c>
      <c r="C70" t="s">
        <v>112</v>
      </c>
      <c r="D70" t="s">
        <v>113</v>
      </c>
      <c r="E70">
        <v>163</v>
      </c>
      <c r="F70" s="2">
        <f>E70/H70</f>
        <v>0.20790816326530612</v>
      </c>
      <c r="G70" t="str">
        <f>C70</f>
        <v>Aged 55 to 64</v>
      </c>
      <c r="H70">
        <v>784</v>
      </c>
    </row>
    <row r="71" spans="1:8">
      <c r="A71" t="s">
        <v>67</v>
      </c>
      <c r="B71" t="s">
        <v>17</v>
      </c>
      <c r="C71" t="s">
        <v>101</v>
      </c>
      <c r="D71" t="s">
        <v>113</v>
      </c>
      <c r="E71">
        <v>113</v>
      </c>
      <c r="F71" s="2">
        <f>E71/H71</f>
        <v>0.16544655929721816</v>
      </c>
      <c r="G71" t="str">
        <f>C71</f>
        <v>Aged 65 to 74</v>
      </c>
      <c r="H71">
        <v>683</v>
      </c>
    </row>
    <row r="72" spans="1:8">
      <c r="A72" t="s">
        <v>67</v>
      </c>
      <c r="B72" t="s">
        <v>17</v>
      </c>
      <c r="C72" t="s">
        <v>102</v>
      </c>
      <c r="D72" t="s">
        <v>113</v>
      </c>
      <c r="E72">
        <v>57</v>
      </c>
      <c r="F72" s="2">
        <f>E72/H72</f>
        <v>0.11632653061224489</v>
      </c>
      <c r="G72" t="str">
        <f>C72</f>
        <v>Aged 75 to 84</v>
      </c>
      <c r="H72">
        <v>490</v>
      </c>
    </row>
    <row r="73" spans="1:8">
      <c r="A73" t="s">
        <v>67</v>
      </c>
      <c r="B73" t="s">
        <v>17</v>
      </c>
      <c r="C73" t="s">
        <v>103</v>
      </c>
      <c r="D73" t="s">
        <v>113</v>
      </c>
      <c r="E73">
        <v>9</v>
      </c>
      <c r="F73" s="2">
        <f>E73/H73</f>
        <v>0.049723756906077346</v>
      </c>
      <c r="G73" t="str">
        <f>C73</f>
        <v>Aged 85 and over</v>
      </c>
      <c r="H73">
        <v>181</v>
      </c>
    </row>
    <row r="74" spans="1:8">
      <c r="A74" t="s">
        <v>68</v>
      </c>
      <c r="B74" t="s">
        <v>18</v>
      </c>
      <c r="C74" t="s">
        <v>112</v>
      </c>
      <c r="D74" t="s">
        <v>113</v>
      </c>
      <c r="E74">
        <v>164</v>
      </c>
      <c r="F74" s="2">
        <f>E74/H74</f>
        <v>0.19782870928829915</v>
      </c>
      <c r="G74" t="str">
        <f>C74</f>
        <v>Aged 55 to 64</v>
      </c>
      <c r="H74">
        <v>829</v>
      </c>
    </row>
    <row r="75" spans="1:8">
      <c r="A75" t="s">
        <v>68</v>
      </c>
      <c r="B75" t="s">
        <v>18</v>
      </c>
      <c r="C75" t="s">
        <v>101</v>
      </c>
      <c r="D75" t="s">
        <v>113</v>
      </c>
      <c r="E75">
        <v>81</v>
      </c>
      <c r="F75" s="2">
        <f>E75/H75</f>
        <v>0.12143928035982009</v>
      </c>
      <c r="G75" t="str">
        <f>C75</f>
        <v>Aged 65 to 74</v>
      </c>
      <c r="H75">
        <v>667</v>
      </c>
    </row>
    <row r="76" spans="1:8">
      <c r="A76" t="s">
        <v>68</v>
      </c>
      <c r="B76" t="s">
        <v>18</v>
      </c>
      <c r="C76" t="s">
        <v>102</v>
      </c>
      <c r="D76" t="s">
        <v>113</v>
      </c>
      <c r="E76">
        <v>28</v>
      </c>
      <c r="F76" s="2">
        <f>E76/H76</f>
        <v>0.06320541760722348</v>
      </c>
      <c r="G76" t="str">
        <f>C76</f>
        <v>Aged 75 to 84</v>
      </c>
      <c r="H76">
        <v>443</v>
      </c>
    </row>
    <row r="77" spans="1:8">
      <c r="A77" t="s">
        <v>68</v>
      </c>
      <c r="B77" t="s">
        <v>18</v>
      </c>
      <c r="C77" t="s">
        <v>103</v>
      </c>
      <c r="D77" t="s">
        <v>113</v>
      </c>
      <c r="E77">
        <v>8</v>
      </c>
      <c r="F77" s="2">
        <f>E77/H77</f>
        <v>0.039800995024875621</v>
      </c>
      <c r="G77" t="str">
        <f>C77</f>
        <v>Aged 85 and over</v>
      </c>
      <c r="H77">
        <v>201</v>
      </c>
    </row>
    <row r="78" spans="1:8">
      <c r="A78" t="s">
        <v>69</v>
      </c>
      <c r="B78" t="s">
        <v>19</v>
      </c>
      <c r="C78" t="s">
        <v>112</v>
      </c>
      <c r="D78" t="s">
        <v>113</v>
      </c>
      <c r="E78">
        <v>327</v>
      </c>
      <c r="F78" s="2">
        <f>E78/H78</f>
        <v>0.166412213740458</v>
      </c>
      <c r="G78" t="str">
        <f>C78</f>
        <v>Aged 55 to 64</v>
      </c>
      <c r="H78">
        <v>1965</v>
      </c>
    </row>
    <row r="79" spans="1:8">
      <c r="A79" t="s">
        <v>69</v>
      </c>
      <c r="B79" t="s">
        <v>19</v>
      </c>
      <c r="C79" t="s">
        <v>101</v>
      </c>
      <c r="D79" t="s">
        <v>113</v>
      </c>
      <c r="E79">
        <v>293</v>
      </c>
      <c r="F79" s="2">
        <f>E79/H79</f>
        <v>0.19837508463100881</v>
      </c>
      <c r="G79" t="str">
        <f>C79</f>
        <v>Aged 65 to 74</v>
      </c>
      <c r="H79">
        <v>1477</v>
      </c>
    </row>
    <row r="80" spans="1:8">
      <c r="A80" t="s">
        <v>69</v>
      </c>
      <c r="B80" t="s">
        <v>19</v>
      </c>
      <c r="C80" t="s">
        <v>102</v>
      </c>
      <c r="D80" t="s">
        <v>113</v>
      </c>
      <c r="E80">
        <v>115</v>
      </c>
      <c r="F80" s="2">
        <f>E80/H80</f>
        <v>0.12472885032537961</v>
      </c>
      <c r="G80" t="str">
        <f>C80</f>
        <v>Aged 75 to 84</v>
      </c>
      <c r="H80">
        <v>922</v>
      </c>
    </row>
    <row r="81" spans="1:8">
      <c r="A81" t="s">
        <v>69</v>
      </c>
      <c r="B81" t="s">
        <v>19</v>
      </c>
      <c r="C81" t="s">
        <v>103</v>
      </c>
      <c r="D81" t="s">
        <v>113</v>
      </c>
      <c r="E81">
        <v>35</v>
      </c>
      <c r="F81" s="2">
        <f>E81/H81</f>
        <v>0.075431034482758619</v>
      </c>
      <c r="G81" t="str">
        <f>C81</f>
        <v>Aged 85 and over</v>
      </c>
      <c r="H81">
        <v>464</v>
      </c>
    </row>
    <row r="82" spans="1:8">
      <c r="A82" t="s">
        <v>70</v>
      </c>
      <c r="B82" t="s">
        <v>20</v>
      </c>
      <c r="C82" t="s">
        <v>112</v>
      </c>
      <c r="D82" t="s">
        <v>113</v>
      </c>
      <c r="E82">
        <v>136</v>
      </c>
      <c r="F82" s="2">
        <f>E82/H82</f>
        <v>0.21864951768488747</v>
      </c>
      <c r="G82" t="str">
        <f>C82</f>
        <v>Aged 55 to 64</v>
      </c>
      <c r="H82">
        <v>622</v>
      </c>
    </row>
    <row r="83" spans="1:8">
      <c r="A83" t="s">
        <v>70</v>
      </c>
      <c r="B83" t="s">
        <v>20</v>
      </c>
      <c r="C83" t="s">
        <v>101</v>
      </c>
      <c r="D83" t="s">
        <v>113</v>
      </c>
      <c r="E83">
        <v>96</v>
      </c>
      <c r="F83" s="2">
        <f>E83/H83</f>
        <v>0.16523235800344235</v>
      </c>
      <c r="G83" t="str">
        <f>C83</f>
        <v>Aged 65 to 74</v>
      </c>
      <c r="H83">
        <v>581</v>
      </c>
    </row>
    <row r="84" spans="1:8">
      <c r="A84" t="s">
        <v>70</v>
      </c>
      <c r="B84" t="s">
        <v>20</v>
      </c>
      <c r="C84" t="s">
        <v>102</v>
      </c>
      <c r="D84" t="s">
        <v>113</v>
      </c>
      <c r="E84">
        <v>39</v>
      </c>
      <c r="F84" s="2">
        <f>E84/H84</f>
        <v>0.10684931506849316</v>
      </c>
      <c r="G84" t="str">
        <f>C84</f>
        <v>Aged 75 to 84</v>
      </c>
      <c r="H84">
        <v>365</v>
      </c>
    </row>
    <row r="85" spans="1:8">
      <c r="A85" t="s">
        <v>70</v>
      </c>
      <c r="B85" t="s">
        <v>20</v>
      </c>
      <c r="C85" t="s">
        <v>103</v>
      </c>
      <c r="D85" t="s">
        <v>113</v>
      </c>
      <c r="E85">
        <v>7</v>
      </c>
      <c r="F85" s="2">
        <f>E85/H85</f>
        <v>0.042424242424242427</v>
      </c>
      <c r="G85" t="str">
        <f>C85</f>
        <v>Aged 85 and over</v>
      </c>
      <c r="H85">
        <v>165</v>
      </c>
    </row>
    <row r="86" spans="1:8">
      <c r="A86" t="s">
        <v>71</v>
      </c>
      <c r="B86" t="s">
        <v>21</v>
      </c>
      <c r="C86" t="s">
        <v>112</v>
      </c>
      <c r="D86" t="s">
        <v>113</v>
      </c>
      <c r="E86">
        <v>253</v>
      </c>
      <c r="F86" s="2">
        <f>E86/H86</f>
        <v>0.24491771539206195</v>
      </c>
      <c r="G86" t="str">
        <f>C86</f>
        <v>Aged 55 to 64</v>
      </c>
      <c r="H86">
        <v>1033</v>
      </c>
    </row>
    <row r="87" spans="1:8">
      <c r="A87" t="s">
        <v>71</v>
      </c>
      <c r="B87" t="s">
        <v>21</v>
      </c>
      <c r="C87" t="s">
        <v>101</v>
      </c>
      <c r="D87" t="s">
        <v>113</v>
      </c>
      <c r="E87">
        <v>141</v>
      </c>
      <c r="F87" s="2">
        <f>E87/H87</f>
        <v>0.20796460176991149</v>
      </c>
      <c r="G87" t="str">
        <f>C87</f>
        <v>Aged 65 to 74</v>
      </c>
      <c r="H87">
        <v>678</v>
      </c>
    </row>
    <row r="88" spans="1:8">
      <c r="A88" t="s">
        <v>71</v>
      </c>
      <c r="B88" t="s">
        <v>21</v>
      </c>
      <c r="C88" t="s">
        <v>102</v>
      </c>
      <c r="D88" t="s">
        <v>113</v>
      </c>
      <c r="E88">
        <v>42</v>
      </c>
      <c r="F88" s="2">
        <f>E88/H88</f>
        <v>0.12650602409638553</v>
      </c>
      <c r="G88" t="str">
        <f>C88</f>
        <v>Aged 75 to 84</v>
      </c>
      <c r="H88">
        <v>332</v>
      </c>
    </row>
    <row r="89" spans="1:8">
      <c r="A89" t="s">
        <v>71</v>
      </c>
      <c r="B89" t="s">
        <v>21</v>
      </c>
      <c r="C89" t="s">
        <v>103</v>
      </c>
      <c r="D89" t="s">
        <v>113</v>
      </c>
      <c r="E89">
        <v>4</v>
      </c>
      <c r="F89" s="2">
        <f>E89/H89</f>
        <v>0.032</v>
      </c>
      <c r="G89" t="str">
        <f>C89</f>
        <v>Aged 85 and over</v>
      </c>
      <c r="H89">
        <v>125</v>
      </c>
    </row>
    <row r="90" spans="1:8">
      <c r="A90" t="s">
        <v>72</v>
      </c>
      <c r="B90" t="s">
        <v>22</v>
      </c>
      <c r="C90" t="s">
        <v>112</v>
      </c>
      <c r="D90" t="s">
        <v>113</v>
      </c>
      <c r="E90">
        <v>155</v>
      </c>
      <c r="F90" s="2">
        <f>E90/H90</f>
        <v>0.23773006134969324</v>
      </c>
      <c r="G90" t="str">
        <f>C90</f>
        <v>Aged 55 to 64</v>
      </c>
      <c r="H90">
        <v>652</v>
      </c>
    </row>
    <row r="91" spans="1:8">
      <c r="A91" t="s">
        <v>72</v>
      </c>
      <c r="B91" t="s">
        <v>22</v>
      </c>
      <c r="C91" t="s">
        <v>101</v>
      </c>
      <c r="D91" t="s">
        <v>113</v>
      </c>
      <c r="E91">
        <v>78</v>
      </c>
      <c r="F91" s="2">
        <f>E91/H91</f>
        <v>0.17488789237668162</v>
      </c>
      <c r="G91" t="str">
        <f>C91</f>
        <v>Aged 65 to 74</v>
      </c>
      <c r="H91">
        <v>446</v>
      </c>
    </row>
    <row r="92" spans="1:8">
      <c r="A92" t="s">
        <v>72</v>
      </c>
      <c r="B92" t="s">
        <v>22</v>
      </c>
      <c r="C92" t="s">
        <v>102</v>
      </c>
      <c r="D92" t="s">
        <v>113</v>
      </c>
      <c r="E92">
        <v>23</v>
      </c>
      <c r="F92" s="2">
        <f>E92/H92</f>
        <v>0.10267857142857142</v>
      </c>
      <c r="G92" t="str">
        <f>C92</f>
        <v>Aged 75 to 84</v>
      </c>
      <c r="H92">
        <v>224</v>
      </c>
    </row>
    <row r="93" spans="1:8">
      <c r="A93" t="s">
        <v>72</v>
      </c>
      <c r="B93" t="s">
        <v>22</v>
      </c>
      <c r="C93" t="s">
        <v>103</v>
      </c>
      <c r="D93" t="s">
        <v>113</v>
      </c>
      <c r="E93">
        <v>2</v>
      </c>
      <c r="F93" s="2">
        <f>E93/H93</f>
        <v>0.029411764705882353</v>
      </c>
      <c r="G93" t="str">
        <f>C93</f>
        <v>Aged 85 and over</v>
      </c>
      <c r="H93">
        <v>68</v>
      </c>
    </row>
    <row r="94" spans="1:8">
      <c r="A94" t="s">
        <v>73</v>
      </c>
      <c r="B94" t="s">
        <v>23</v>
      </c>
      <c r="C94" t="s">
        <v>112</v>
      </c>
      <c r="D94" t="s">
        <v>113</v>
      </c>
      <c r="E94">
        <v>114</v>
      </c>
      <c r="F94" s="2">
        <f>E94/H94</f>
        <v>0.14467005076142131</v>
      </c>
      <c r="G94" t="str">
        <f>C94</f>
        <v>Aged 55 to 64</v>
      </c>
      <c r="H94">
        <v>788</v>
      </c>
    </row>
    <row r="95" spans="1:8">
      <c r="A95" t="s">
        <v>73</v>
      </c>
      <c r="B95" t="s">
        <v>23</v>
      </c>
      <c r="C95" t="s">
        <v>101</v>
      </c>
      <c r="D95" t="s">
        <v>113</v>
      </c>
      <c r="E95">
        <v>94</v>
      </c>
      <c r="F95" s="2">
        <f>E95/H95</f>
        <v>0.10693970420932879</v>
      </c>
      <c r="G95" t="str">
        <f>C95</f>
        <v>Aged 65 to 74</v>
      </c>
      <c r="H95">
        <v>879</v>
      </c>
    </row>
    <row r="96" spans="1:8">
      <c r="A96" t="s">
        <v>73</v>
      </c>
      <c r="B96" t="s">
        <v>23</v>
      </c>
      <c r="C96" t="s">
        <v>102</v>
      </c>
      <c r="D96" t="s">
        <v>113</v>
      </c>
      <c r="E96">
        <v>51</v>
      </c>
      <c r="F96" s="2">
        <f>E96/H96</f>
        <v>0.0893169877408056</v>
      </c>
      <c r="G96" t="str">
        <f>C96</f>
        <v>Aged 75 to 84</v>
      </c>
      <c r="H96">
        <v>571</v>
      </c>
    </row>
    <row r="97" spans="1:8">
      <c r="A97" t="s">
        <v>73</v>
      </c>
      <c r="B97" t="s">
        <v>23</v>
      </c>
      <c r="C97" t="s">
        <v>103</v>
      </c>
      <c r="D97" t="s">
        <v>113</v>
      </c>
      <c r="E97">
        <v>12</v>
      </c>
      <c r="F97" s="2">
        <f>E97/H97</f>
        <v>0.057416267942583733</v>
      </c>
      <c r="G97" t="str">
        <f>C97</f>
        <v>Aged 85 and over</v>
      </c>
      <c r="H97">
        <v>209</v>
      </c>
    </row>
    <row r="98" spans="1:8">
      <c r="A98" t="s">
        <v>74</v>
      </c>
      <c r="B98" t="s">
        <v>24</v>
      </c>
      <c r="C98" t="s">
        <v>112</v>
      </c>
      <c r="D98" t="s">
        <v>113</v>
      </c>
      <c r="E98">
        <v>172</v>
      </c>
      <c r="F98" s="2">
        <f>E98/H98</f>
        <v>0.19884393063583816</v>
      </c>
      <c r="G98" t="str">
        <f>C98</f>
        <v>Aged 55 to 64</v>
      </c>
      <c r="H98">
        <v>865</v>
      </c>
    </row>
    <row r="99" spans="1:8">
      <c r="A99" t="s">
        <v>74</v>
      </c>
      <c r="B99" t="s">
        <v>24</v>
      </c>
      <c r="C99" t="s">
        <v>101</v>
      </c>
      <c r="D99" t="s">
        <v>113</v>
      </c>
      <c r="E99">
        <v>117</v>
      </c>
      <c r="F99" s="2">
        <f>E99/H99</f>
        <v>0.18309859154929578</v>
      </c>
      <c r="G99" t="str">
        <f>C99</f>
        <v>Aged 65 to 74</v>
      </c>
      <c r="H99">
        <v>639</v>
      </c>
    </row>
    <row r="100" spans="1:8">
      <c r="A100" t="s">
        <v>74</v>
      </c>
      <c r="B100" t="s">
        <v>24</v>
      </c>
      <c r="C100" t="s">
        <v>102</v>
      </c>
      <c r="D100" t="s">
        <v>113</v>
      </c>
      <c r="E100">
        <v>33</v>
      </c>
      <c r="F100" s="2">
        <f>E100/H100</f>
        <v>0.097058823529411767</v>
      </c>
      <c r="G100" t="str">
        <f>C100</f>
        <v>Aged 75 to 84</v>
      </c>
      <c r="H100">
        <v>340</v>
      </c>
    </row>
    <row r="101" spans="1:8">
      <c r="A101" t="s">
        <v>74</v>
      </c>
      <c r="B101" t="s">
        <v>24</v>
      </c>
      <c r="C101" t="s">
        <v>103</v>
      </c>
      <c r="D101" t="s">
        <v>113</v>
      </c>
      <c r="E101">
        <v>4</v>
      </c>
      <c r="F101" s="2">
        <f>E101/H101</f>
        <v>0.03669724770642202</v>
      </c>
      <c r="G101" t="str">
        <f>C101</f>
        <v>Aged 85 and over</v>
      </c>
      <c r="H101">
        <v>109</v>
      </c>
    </row>
    <row r="102" spans="1:8">
      <c r="A102" t="s">
        <v>75</v>
      </c>
      <c r="B102" t="s">
        <v>25</v>
      </c>
      <c r="C102" t="s">
        <v>112</v>
      </c>
      <c r="D102" t="s">
        <v>113</v>
      </c>
      <c r="E102">
        <v>112</v>
      </c>
      <c r="F102" s="2">
        <f>E102/H102</f>
        <v>0.12814645308924486</v>
      </c>
      <c r="G102" t="str">
        <f>C102</f>
        <v>Aged 55 to 64</v>
      </c>
      <c r="H102">
        <v>874</v>
      </c>
    </row>
    <row r="103" spans="1:8">
      <c r="A103" t="s">
        <v>75</v>
      </c>
      <c r="B103" t="s">
        <v>25</v>
      </c>
      <c r="C103" t="s">
        <v>101</v>
      </c>
      <c r="D103" t="s">
        <v>113</v>
      </c>
      <c r="E103">
        <v>85</v>
      </c>
      <c r="F103" s="2">
        <f>E103/H103</f>
        <v>0.10290556900726393</v>
      </c>
      <c r="G103" t="str">
        <f>C103</f>
        <v>Aged 65 to 74</v>
      </c>
      <c r="H103">
        <v>826</v>
      </c>
    </row>
    <row r="104" spans="1:8">
      <c r="A104" t="s">
        <v>75</v>
      </c>
      <c r="B104" t="s">
        <v>25</v>
      </c>
      <c r="C104" t="s">
        <v>102</v>
      </c>
      <c r="D104" t="s">
        <v>113</v>
      </c>
      <c r="E104">
        <v>29</v>
      </c>
      <c r="F104" s="2">
        <f>E104/H104</f>
        <v>0.060041407867494824</v>
      </c>
      <c r="G104" t="str">
        <f>C104</f>
        <v>Aged 75 to 84</v>
      </c>
      <c r="H104">
        <v>483</v>
      </c>
    </row>
    <row r="105" spans="1:8">
      <c r="A105" t="s">
        <v>75</v>
      </c>
      <c r="B105" t="s">
        <v>25</v>
      </c>
      <c r="C105" t="s">
        <v>103</v>
      </c>
      <c r="D105" t="s">
        <v>113</v>
      </c>
      <c r="E105">
        <v>5</v>
      </c>
      <c r="F105" s="2">
        <f>E105/H105</f>
        <v>0.030303030303030304</v>
      </c>
      <c r="G105" t="str">
        <f>C105</f>
        <v>Aged 85 and over</v>
      </c>
      <c r="H105">
        <v>165</v>
      </c>
    </row>
    <row r="106" spans="1:8">
      <c r="A106" t="s">
        <v>76</v>
      </c>
      <c r="B106" t="s">
        <v>26</v>
      </c>
      <c r="C106" t="s">
        <v>112</v>
      </c>
      <c r="D106" t="s">
        <v>113</v>
      </c>
      <c r="E106">
        <v>101</v>
      </c>
      <c r="F106" s="2">
        <f>E106/H106</f>
        <v>0.1293213828425096</v>
      </c>
      <c r="G106" t="str">
        <f>C106</f>
        <v>Aged 55 to 64</v>
      </c>
      <c r="H106">
        <v>781</v>
      </c>
    </row>
    <row r="107" spans="1:8">
      <c r="A107" t="s">
        <v>76</v>
      </c>
      <c r="B107" t="s">
        <v>26</v>
      </c>
      <c r="C107" t="s">
        <v>101</v>
      </c>
      <c r="D107" t="s">
        <v>113</v>
      </c>
      <c r="E107">
        <v>75</v>
      </c>
      <c r="F107" s="2">
        <f>E107/H107</f>
        <v>0.0949367088607595</v>
      </c>
      <c r="G107" t="str">
        <f>C107</f>
        <v>Aged 65 to 74</v>
      </c>
      <c r="H107">
        <v>790</v>
      </c>
    </row>
    <row r="108" spans="1:8">
      <c r="A108" t="s">
        <v>76</v>
      </c>
      <c r="B108" t="s">
        <v>26</v>
      </c>
      <c r="C108" t="s">
        <v>102</v>
      </c>
      <c r="D108" t="s">
        <v>113</v>
      </c>
      <c r="E108">
        <v>53</v>
      </c>
      <c r="F108" s="2">
        <f>E108/H108</f>
        <v>0.10621242484969939</v>
      </c>
      <c r="G108" t="str">
        <f>C108</f>
        <v>Aged 75 to 84</v>
      </c>
      <c r="H108">
        <v>499</v>
      </c>
    </row>
    <row r="109" spans="1:8">
      <c r="A109" t="s">
        <v>76</v>
      </c>
      <c r="B109" t="s">
        <v>26</v>
      </c>
      <c r="C109" t="s">
        <v>103</v>
      </c>
      <c r="D109" t="s">
        <v>113</v>
      </c>
      <c r="E109">
        <v>13</v>
      </c>
      <c r="F109" s="2">
        <f>E109/H109</f>
        <v>0.053941908713692949</v>
      </c>
      <c r="G109" t="str">
        <f>C109</f>
        <v>Aged 85 and over</v>
      </c>
      <c r="H109">
        <v>241</v>
      </c>
    </row>
    <row r="110" spans="1:8">
      <c r="A110" t="s">
        <v>77</v>
      </c>
      <c r="B110" t="s">
        <v>27</v>
      </c>
      <c r="C110" t="s">
        <v>112</v>
      </c>
      <c r="D110" t="s">
        <v>113</v>
      </c>
      <c r="E110">
        <v>111</v>
      </c>
      <c r="F110" s="2">
        <f>E110/H110</f>
        <v>0.15122615803814715</v>
      </c>
      <c r="G110" t="str">
        <f>C110</f>
        <v>Aged 55 to 64</v>
      </c>
      <c r="H110">
        <v>734</v>
      </c>
    </row>
    <row r="111" spans="1:8">
      <c r="A111" t="s">
        <v>77</v>
      </c>
      <c r="B111" t="s">
        <v>27</v>
      </c>
      <c r="C111" t="s">
        <v>101</v>
      </c>
      <c r="D111" t="s">
        <v>113</v>
      </c>
      <c r="E111">
        <v>74</v>
      </c>
      <c r="F111" s="2">
        <f>E111/H111</f>
        <v>0.1009549795361528</v>
      </c>
      <c r="G111" t="str">
        <f>C111</f>
        <v>Aged 65 to 74</v>
      </c>
      <c r="H111">
        <v>733</v>
      </c>
    </row>
    <row r="112" spans="1:8">
      <c r="A112" t="s">
        <v>77</v>
      </c>
      <c r="B112" t="s">
        <v>27</v>
      </c>
      <c r="C112" t="s">
        <v>102</v>
      </c>
      <c r="D112" t="s">
        <v>113</v>
      </c>
      <c r="E112">
        <v>34</v>
      </c>
      <c r="F112" s="2">
        <f>E112/H112</f>
        <v>0.0815347721822542</v>
      </c>
      <c r="G112" t="str">
        <f>C112</f>
        <v>Aged 75 to 84</v>
      </c>
      <c r="H112">
        <v>417</v>
      </c>
    </row>
    <row r="113" spans="1:8">
      <c r="A113" t="s">
        <v>77</v>
      </c>
      <c r="B113" t="s">
        <v>27</v>
      </c>
      <c r="C113" t="s">
        <v>103</v>
      </c>
      <c r="D113" t="s">
        <v>113</v>
      </c>
      <c r="E113">
        <v>9</v>
      </c>
      <c r="F113" s="2">
        <f>E113/H113</f>
        <v>0.0371900826446281</v>
      </c>
      <c r="G113" t="str">
        <f>C113</f>
        <v>Aged 85 and over</v>
      </c>
      <c r="H113">
        <v>242</v>
      </c>
    </row>
    <row r="114" spans="1:8">
      <c r="A114" t="s">
        <v>78</v>
      </c>
      <c r="B114" t="s">
        <v>28</v>
      </c>
      <c r="C114" t="s">
        <v>112</v>
      </c>
      <c r="D114" t="s">
        <v>113</v>
      </c>
      <c r="E114">
        <v>116</v>
      </c>
      <c r="F114" s="2">
        <f>E114/H114</f>
        <v>0.13048368953880765</v>
      </c>
      <c r="G114" t="str">
        <f>C114</f>
        <v>Aged 55 to 64</v>
      </c>
      <c r="H114">
        <v>889</v>
      </c>
    </row>
    <row r="115" spans="1:8">
      <c r="A115" t="s">
        <v>78</v>
      </c>
      <c r="B115" t="s">
        <v>28</v>
      </c>
      <c r="C115" t="s">
        <v>101</v>
      </c>
      <c r="D115" t="s">
        <v>113</v>
      </c>
      <c r="E115">
        <v>94</v>
      </c>
      <c r="F115" s="2">
        <f>E115/H115</f>
        <v>0.13220815752461323</v>
      </c>
      <c r="G115" t="str">
        <f>C115</f>
        <v>Aged 65 to 74</v>
      </c>
      <c r="H115">
        <v>711</v>
      </c>
    </row>
    <row r="116" spans="1:8">
      <c r="A116" t="s">
        <v>78</v>
      </c>
      <c r="B116" t="s">
        <v>28</v>
      </c>
      <c r="C116" t="s">
        <v>102</v>
      </c>
      <c r="D116" t="s">
        <v>113</v>
      </c>
      <c r="E116">
        <v>34</v>
      </c>
      <c r="F116" s="2">
        <f>E116/H116</f>
        <v>0.074561403508771926</v>
      </c>
      <c r="G116" t="str">
        <f>C116</f>
        <v>Aged 75 to 84</v>
      </c>
      <c r="H116">
        <v>456</v>
      </c>
    </row>
    <row r="117" spans="1:8">
      <c r="A117" t="s">
        <v>78</v>
      </c>
      <c r="B117" t="s">
        <v>28</v>
      </c>
      <c r="C117" t="s">
        <v>103</v>
      </c>
      <c r="D117" t="s">
        <v>113</v>
      </c>
      <c r="E117">
        <v>4</v>
      </c>
      <c r="F117" s="2">
        <f>E117/H117</f>
        <v>0.023809523809523808</v>
      </c>
      <c r="G117" t="str">
        <f>C117</f>
        <v>Aged 85 and over</v>
      </c>
      <c r="H117">
        <v>168</v>
      </c>
    </row>
    <row r="118" spans="1:8">
      <c r="A118" t="s">
        <v>79</v>
      </c>
      <c r="B118" t="s">
        <v>29</v>
      </c>
      <c r="C118" t="s">
        <v>112</v>
      </c>
      <c r="D118" t="s">
        <v>113</v>
      </c>
      <c r="E118">
        <v>295</v>
      </c>
      <c r="F118" s="2">
        <f>E118/H118</f>
        <v>0.19653564290473019</v>
      </c>
      <c r="G118" t="str">
        <f>C118</f>
        <v>Aged 55 to 64</v>
      </c>
      <c r="H118">
        <v>1501</v>
      </c>
    </row>
    <row r="119" spans="1:8">
      <c r="A119" t="s">
        <v>79</v>
      </c>
      <c r="B119" t="s">
        <v>29</v>
      </c>
      <c r="C119" t="s">
        <v>101</v>
      </c>
      <c r="D119" t="s">
        <v>113</v>
      </c>
      <c r="E119">
        <v>184</v>
      </c>
      <c r="F119" s="2">
        <f>E119/H119</f>
        <v>0.16168717047451669</v>
      </c>
      <c r="G119" t="str">
        <f>C119</f>
        <v>Aged 65 to 74</v>
      </c>
      <c r="H119">
        <v>1138</v>
      </c>
    </row>
    <row r="120" spans="1:8">
      <c r="A120" t="s">
        <v>79</v>
      </c>
      <c r="B120" t="s">
        <v>29</v>
      </c>
      <c r="C120" t="s">
        <v>102</v>
      </c>
      <c r="D120" t="s">
        <v>113</v>
      </c>
      <c r="E120">
        <v>77</v>
      </c>
      <c r="F120" s="2">
        <f>E120/H120</f>
        <v>0.10845070422535211</v>
      </c>
      <c r="G120" t="str">
        <f>C120</f>
        <v>Aged 75 to 84</v>
      </c>
      <c r="H120">
        <v>710</v>
      </c>
    </row>
    <row r="121" spans="1:8">
      <c r="A121" t="s">
        <v>79</v>
      </c>
      <c r="B121" t="s">
        <v>29</v>
      </c>
      <c r="C121" t="s">
        <v>103</v>
      </c>
      <c r="D121" t="s">
        <v>113</v>
      </c>
      <c r="E121">
        <v>17</v>
      </c>
      <c r="F121" s="2">
        <f>E121/H121</f>
        <v>0.061371841155234655</v>
      </c>
      <c r="G121" t="str">
        <f>C121</f>
        <v>Aged 85 and over</v>
      </c>
      <c r="H121">
        <v>277</v>
      </c>
    </row>
    <row r="122" spans="1:8">
      <c r="A122" t="s">
        <v>80</v>
      </c>
      <c r="B122" t="s">
        <v>30</v>
      </c>
      <c r="C122" t="s">
        <v>112</v>
      </c>
      <c r="D122" t="s">
        <v>113</v>
      </c>
      <c r="E122">
        <v>125</v>
      </c>
      <c r="F122" s="2">
        <f>E122/H122</f>
        <v>0.15356265356265356</v>
      </c>
      <c r="G122" t="str">
        <f>C122</f>
        <v>Aged 55 to 64</v>
      </c>
      <c r="H122">
        <v>814</v>
      </c>
    </row>
    <row r="123" spans="1:8">
      <c r="A123" t="s">
        <v>80</v>
      </c>
      <c r="B123" t="s">
        <v>30</v>
      </c>
      <c r="C123" t="s">
        <v>101</v>
      </c>
      <c r="D123" t="s">
        <v>113</v>
      </c>
      <c r="E123">
        <v>71</v>
      </c>
      <c r="F123" s="2">
        <f>E123/H123</f>
        <v>0.096075778078484442</v>
      </c>
      <c r="G123" t="str">
        <f>C123</f>
        <v>Aged 65 to 74</v>
      </c>
      <c r="H123">
        <v>739</v>
      </c>
    </row>
    <row r="124" spans="1:8">
      <c r="A124" t="s">
        <v>80</v>
      </c>
      <c r="B124" t="s">
        <v>30</v>
      </c>
      <c r="C124" t="s">
        <v>102</v>
      </c>
      <c r="D124" t="s">
        <v>113</v>
      </c>
      <c r="E124">
        <v>32</v>
      </c>
      <c r="F124" s="2">
        <f>E124/H124</f>
        <v>0.060952380952380952</v>
      </c>
      <c r="G124" t="str">
        <f>C124</f>
        <v>Aged 75 to 84</v>
      </c>
      <c r="H124">
        <v>525</v>
      </c>
    </row>
    <row r="125" spans="1:8">
      <c r="A125" t="s">
        <v>80</v>
      </c>
      <c r="B125" t="s">
        <v>30</v>
      </c>
      <c r="C125" t="s">
        <v>103</v>
      </c>
      <c r="D125" t="s">
        <v>113</v>
      </c>
      <c r="E125">
        <v>3</v>
      </c>
      <c r="F125" s="2">
        <f>E125/H125</f>
        <v>0.018181818181818181</v>
      </c>
      <c r="G125" t="str">
        <f>C125</f>
        <v>Aged 85 and over</v>
      </c>
      <c r="H125">
        <v>165</v>
      </c>
    </row>
    <row r="126" spans="1:8">
      <c r="A126" t="s">
        <v>81</v>
      </c>
      <c r="B126" t="s">
        <v>31</v>
      </c>
      <c r="C126" t="s">
        <v>112</v>
      </c>
      <c r="D126" t="s">
        <v>113</v>
      </c>
      <c r="E126">
        <v>178</v>
      </c>
      <c r="F126" s="2">
        <f>E126/H126</f>
        <v>0.13185185185185186</v>
      </c>
      <c r="G126" t="str">
        <f>C126</f>
        <v>Aged 55 to 64</v>
      </c>
      <c r="H126">
        <v>1350</v>
      </c>
    </row>
    <row r="127" spans="1:8">
      <c r="A127" t="s">
        <v>81</v>
      </c>
      <c r="B127" t="s">
        <v>31</v>
      </c>
      <c r="C127" t="s">
        <v>101</v>
      </c>
      <c r="D127" t="s">
        <v>113</v>
      </c>
      <c r="E127">
        <v>129</v>
      </c>
      <c r="F127" s="2">
        <f>E127/H127</f>
        <v>0.0985485103132162</v>
      </c>
      <c r="G127" t="str">
        <f>C127</f>
        <v>Aged 65 to 74</v>
      </c>
      <c r="H127">
        <v>1309</v>
      </c>
    </row>
    <row r="128" spans="1:8">
      <c r="A128" t="s">
        <v>81</v>
      </c>
      <c r="B128" t="s">
        <v>31</v>
      </c>
      <c r="C128" t="s">
        <v>102</v>
      </c>
      <c r="D128" t="s">
        <v>113</v>
      </c>
      <c r="E128">
        <v>57</v>
      </c>
      <c r="F128" s="2">
        <f>E128/H128</f>
        <v>0.062363238512035013</v>
      </c>
      <c r="G128" t="str">
        <f>C128</f>
        <v>Aged 75 to 84</v>
      </c>
      <c r="H128">
        <v>914</v>
      </c>
    </row>
    <row r="129" spans="1:8">
      <c r="A129" t="s">
        <v>81</v>
      </c>
      <c r="B129" t="s">
        <v>31</v>
      </c>
      <c r="C129" t="s">
        <v>103</v>
      </c>
      <c r="D129" t="s">
        <v>113</v>
      </c>
      <c r="E129">
        <v>11</v>
      </c>
      <c r="F129" s="2">
        <f>E129/H129</f>
        <v>0.031609195402298854</v>
      </c>
      <c r="G129" t="str">
        <f>C129</f>
        <v>Aged 85 and over</v>
      </c>
      <c r="H129">
        <v>348</v>
      </c>
    </row>
    <row r="130" spans="1:8">
      <c r="A130" t="s">
        <v>82</v>
      </c>
      <c r="B130" t="s">
        <v>32</v>
      </c>
      <c r="C130" t="s">
        <v>112</v>
      </c>
      <c r="D130" t="s">
        <v>113</v>
      </c>
      <c r="E130">
        <v>107</v>
      </c>
      <c r="F130" s="2">
        <f>E130/H130</f>
        <v>0.13896103896103895</v>
      </c>
      <c r="G130" t="str">
        <f>C130</f>
        <v>Aged 55 to 64</v>
      </c>
      <c r="H130">
        <v>770</v>
      </c>
    </row>
    <row r="131" spans="1:8">
      <c r="A131" t="s">
        <v>82</v>
      </c>
      <c r="B131" t="s">
        <v>32</v>
      </c>
      <c r="C131" t="s">
        <v>101</v>
      </c>
      <c r="D131" t="s">
        <v>113</v>
      </c>
      <c r="E131">
        <v>91</v>
      </c>
      <c r="F131" s="2">
        <f>E131/H131</f>
        <v>0.12889518413597734</v>
      </c>
      <c r="G131" t="str">
        <f>C131</f>
        <v>Aged 65 to 74</v>
      </c>
      <c r="H131">
        <v>706</v>
      </c>
    </row>
    <row r="132" spans="1:8">
      <c r="A132" t="s">
        <v>82</v>
      </c>
      <c r="B132" t="s">
        <v>32</v>
      </c>
      <c r="C132" t="s">
        <v>102</v>
      </c>
      <c r="D132" t="s">
        <v>113</v>
      </c>
      <c r="E132">
        <v>40</v>
      </c>
      <c r="F132" s="2">
        <f>E132/H132</f>
        <v>0.080482897384305835</v>
      </c>
      <c r="G132" t="str">
        <f>C132</f>
        <v>Aged 75 to 84</v>
      </c>
      <c r="H132">
        <v>497</v>
      </c>
    </row>
    <row r="133" spans="1:8">
      <c r="A133" t="s">
        <v>82</v>
      </c>
      <c r="B133" t="s">
        <v>32</v>
      </c>
      <c r="C133" t="s">
        <v>103</v>
      </c>
      <c r="D133" t="s">
        <v>113</v>
      </c>
      <c r="E133">
        <v>9</v>
      </c>
      <c r="F133" s="2">
        <f>E133/H133</f>
        <v>0.044554455445544552</v>
      </c>
      <c r="G133" t="str">
        <f>C133</f>
        <v>Aged 85 and over</v>
      </c>
      <c r="H133">
        <v>202</v>
      </c>
    </row>
    <row r="134" spans="1:8">
      <c r="A134" t="s">
        <v>83</v>
      </c>
      <c r="B134" t="s">
        <v>33</v>
      </c>
      <c r="C134" t="s">
        <v>112</v>
      </c>
      <c r="D134" t="s">
        <v>113</v>
      </c>
      <c r="E134">
        <v>169</v>
      </c>
      <c r="F134" s="2">
        <f>E134/H134</f>
        <v>0.14013266998341625</v>
      </c>
      <c r="G134" t="str">
        <f>C134</f>
        <v>Aged 55 to 64</v>
      </c>
      <c r="H134">
        <v>1206</v>
      </c>
    </row>
    <row r="135" spans="1:8">
      <c r="A135" t="s">
        <v>83</v>
      </c>
      <c r="B135" t="s">
        <v>33</v>
      </c>
      <c r="C135" t="s">
        <v>101</v>
      </c>
      <c r="D135" t="s">
        <v>113</v>
      </c>
      <c r="E135">
        <v>140</v>
      </c>
      <c r="F135" s="2">
        <f>E135/H135</f>
        <v>0.13618677042801555</v>
      </c>
      <c r="G135" t="str">
        <f>C135</f>
        <v>Aged 65 to 74</v>
      </c>
      <c r="H135">
        <v>1028</v>
      </c>
    </row>
    <row r="136" spans="1:8">
      <c r="A136" t="s">
        <v>83</v>
      </c>
      <c r="B136" t="s">
        <v>33</v>
      </c>
      <c r="C136" t="s">
        <v>102</v>
      </c>
      <c r="D136" t="s">
        <v>113</v>
      </c>
      <c r="E136">
        <v>65</v>
      </c>
      <c r="F136" s="2">
        <f>E136/H136</f>
        <v>0.08940852819807428</v>
      </c>
      <c r="G136" t="str">
        <f>C136</f>
        <v>Aged 75 to 84</v>
      </c>
      <c r="H136">
        <v>727</v>
      </c>
    </row>
    <row r="137" spans="1:8">
      <c r="A137" t="s">
        <v>83</v>
      </c>
      <c r="B137" t="s">
        <v>33</v>
      </c>
      <c r="C137" t="s">
        <v>103</v>
      </c>
      <c r="D137" t="s">
        <v>113</v>
      </c>
      <c r="E137">
        <v>14</v>
      </c>
      <c r="F137" s="2">
        <f>E137/H137</f>
        <v>0.035443037974683546</v>
      </c>
      <c r="G137" t="str">
        <f>C137</f>
        <v>Aged 85 and over</v>
      </c>
      <c r="H137">
        <v>395</v>
      </c>
    </row>
    <row r="138" spans="1:8">
      <c r="A138" t="s">
        <v>84</v>
      </c>
      <c r="B138" t="s">
        <v>34</v>
      </c>
      <c r="C138" t="s">
        <v>112</v>
      </c>
      <c r="D138" t="s">
        <v>113</v>
      </c>
      <c r="E138">
        <v>344</v>
      </c>
      <c r="F138" s="2">
        <f>E138/H138</f>
        <v>0.152549889135255</v>
      </c>
      <c r="G138" t="str">
        <f>C138</f>
        <v>Aged 55 to 64</v>
      </c>
      <c r="H138">
        <v>2255</v>
      </c>
    </row>
    <row r="139" spans="1:8">
      <c r="A139" t="s">
        <v>84</v>
      </c>
      <c r="B139" t="s">
        <v>34</v>
      </c>
      <c r="C139" t="s">
        <v>101</v>
      </c>
      <c r="D139" t="s">
        <v>113</v>
      </c>
      <c r="E139">
        <v>231</v>
      </c>
      <c r="F139" s="2">
        <f>E139/H139</f>
        <v>0.109375</v>
      </c>
      <c r="G139" t="str">
        <f>C139</f>
        <v>Aged 65 to 74</v>
      </c>
      <c r="H139">
        <v>2112</v>
      </c>
    </row>
    <row r="140" spans="1:8">
      <c r="A140" t="s">
        <v>84</v>
      </c>
      <c r="B140" t="s">
        <v>34</v>
      </c>
      <c r="C140" t="s">
        <v>102</v>
      </c>
      <c r="D140" t="s">
        <v>113</v>
      </c>
      <c r="E140">
        <v>94</v>
      </c>
      <c r="F140" s="2">
        <f>E140/H140</f>
        <v>0.0709433962264151</v>
      </c>
      <c r="G140" t="str">
        <f>C140</f>
        <v>Aged 75 to 84</v>
      </c>
      <c r="H140">
        <v>1325</v>
      </c>
    </row>
    <row r="141" spans="1:8">
      <c r="A141" t="s">
        <v>84</v>
      </c>
      <c r="B141" t="s">
        <v>34</v>
      </c>
      <c r="C141" t="s">
        <v>103</v>
      </c>
      <c r="D141" t="s">
        <v>113</v>
      </c>
      <c r="E141">
        <v>17</v>
      </c>
      <c r="F141" s="2">
        <f>E141/H141</f>
        <v>0.035343035343035345</v>
      </c>
      <c r="G141" t="str">
        <f>C141</f>
        <v>Aged 85 and over</v>
      </c>
      <c r="H141">
        <v>481</v>
      </c>
    </row>
    <row r="142" spans="1:8">
      <c r="A142" t="s">
        <v>85</v>
      </c>
      <c r="B142" t="s">
        <v>35</v>
      </c>
      <c r="C142" t="s">
        <v>112</v>
      </c>
      <c r="D142" t="s">
        <v>113</v>
      </c>
      <c r="E142">
        <v>166</v>
      </c>
      <c r="F142" s="2">
        <f>E142/H142</f>
        <v>0.29020979020979021</v>
      </c>
      <c r="G142" t="str">
        <f>C142</f>
        <v>Aged 55 to 64</v>
      </c>
      <c r="H142">
        <v>572</v>
      </c>
    </row>
    <row r="143" spans="1:8">
      <c r="A143" t="s">
        <v>85</v>
      </c>
      <c r="B143" t="s">
        <v>35</v>
      </c>
      <c r="C143" t="s">
        <v>101</v>
      </c>
      <c r="D143" t="s">
        <v>113</v>
      </c>
      <c r="E143">
        <v>97</v>
      </c>
      <c r="F143" s="2">
        <f>E143/H143</f>
        <v>0.26944444444444443</v>
      </c>
      <c r="G143" t="str">
        <f>C143</f>
        <v>Aged 65 to 74</v>
      </c>
      <c r="H143">
        <v>360</v>
      </c>
    </row>
    <row r="144" spans="1:8">
      <c r="A144" t="s">
        <v>85</v>
      </c>
      <c r="B144" t="s">
        <v>35</v>
      </c>
      <c r="C144" t="s">
        <v>102</v>
      </c>
      <c r="D144" t="s">
        <v>113</v>
      </c>
      <c r="E144">
        <v>59</v>
      </c>
      <c r="F144" s="2">
        <f>E144/H144</f>
        <v>0.28780487804878047</v>
      </c>
      <c r="G144" t="str">
        <f>C144</f>
        <v>Aged 75 to 84</v>
      </c>
      <c r="H144">
        <v>205</v>
      </c>
    </row>
    <row r="145" spans="1:8">
      <c r="A145" t="s">
        <v>85</v>
      </c>
      <c r="B145" t="s">
        <v>35</v>
      </c>
      <c r="C145" t="s">
        <v>103</v>
      </c>
      <c r="D145" t="s">
        <v>113</v>
      </c>
      <c r="E145">
        <v>7</v>
      </c>
      <c r="F145" s="2">
        <f>E145/H145</f>
        <v>0.11475409836065574</v>
      </c>
      <c r="G145" t="str">
        <f>C145</f>
        <v>Aged 85 and over</v>
      </c>
      <c r="H145">
        <v>61</v>
      </c>
    </row>
    <row r="146" spans="1:8">
      <c r="A146" t="s">
        <v>86</v>
      </c>
      <c r="B146" t="s">
        <v>36</v>
      </c>
      <c r="C146" t="s">
        <v>112</v>
      </c>
      <c r="D146" t="s">
        <v>113</v>
      </c>
      <c r="E146">
        <v>87</v>
      </c>
      <c r="F146" s="2">
        <f>E146/H146</f>
        <v>0.13282442748091602</v>
      </c>
      <c r="G146" t="str">
        <f>C146</f>
        <v>Aged 55 to 64</v>
      </c>
      <c r="H146">
        <v>655</v>
      </c>
    </row>
    <row r="147" spans="1:8">
      <c r="A147" t="s">
        <v>86</v>
      </c>
      <c r="B147" t="s">
        <v>36</v>
      </c>
      <c r="C147" t="s">
        <v>101</v>
      </c>
      <c r="D147" t="s">
        <v>113</v>
      </c>
      <c r="E147">
        <v>54</v>
      </c>
      <c r="F147" s="2">
        <f>E147/H147</f>
        <v>0.109979633401222</v>
      </c>
      <c r="G147" t="str">
        <f>C147</f>
        <v>Aged 65 to 74</v>
      </c>
      <c r="H147">
        <v>491</v>
      </c>
    </row>
    <row r="148" spans="1:8">
      <c r="A148" t="s">
        <v>86</v>
      </c>
      <c r="B148" t="s">
        <v>36</v>
      </c>
      <c r="C148" t="s">
        <v>102</v>
      </c>
      <c r="D148" t="s">
        <v>113</v>
      </c>
      <c r="E148">
        <v>19</v>
      </c>
      <c r="F148" s="2">
        <f>E148/H148</f>
        <v>0.061488673139158574</v>
      </c>
      <c r="G148" t="str">
        <f>C148</f>
        <v>Aged 75 to 84</v>
      </c>
      <c r="H148">
        <v>309</v>
      </c>
    </row>
    <row r="149" spans="1:8">
      <c r="A149" t="s">
        <v>86</v>
      </c>
      <c r="B149" t="s">
        <v>36</v>
      </c>
      <c r="C149" t="s">
        <v>103</v>
      </c>
      <c r="D149" t="s">
        <v>113</v>
      </c>
      <c r="E149">
        <v>5</v>
      </c>
      <c r="F149" s="2">
        <f>E149/H149</f>
        <v>0.044247787610619468</v>
      </c>
      <c r="G149" t="str">
        <f>C149</f>
        <v>Aged 85 and over</v>
      </c>
      <c r="H149">
        <v>113</v>
      </c>
    </row>
    <row r="150" spans="1:8">
      <c r="A150" t="s">
        <v>87</v>
      </c>
      <c r="B150" t="s">
        <v>37</v>
      </c>
      <c r="C150" t="s">
        <v>112</v>
      </c>
      <c r="D150" t="s">
        <v>113</v>
      </c>
      <c r="E150">
        <v>137</v>
      </c>
      <c r="F150" s="2">
        <f>E150/H150</f>
        <v>0.16426858513189449</v>
      </c>
      <c r="G150" t="str">
        <f>C150</f>
        <v>Aged 55 to 64</v>
      </c>
      <c r="H150">
        <v>834</v>
      </c>
    </row>
    <row r="151" spans="1:8">
      <c r="A151" t="s">
        <v>87</v>
      </c>
      <c r="B151" t="s">
        <v>37</v>
      </c>
      <c r="C151" t="s">
        <v>101</v>
      </c>
      <c r="D151" t="s">
        <v>113</v>
      </c>
      <c r="E151">
        <v>55</v>
      </c>
      <c r="F151" s="2">
        <f>E151/H151</f>
        <v>0.095818815331010457</v>
      </c>
      <c r="G151" t="str">
        <f>C151</f>
        <v>Aged 65 to 74</v>
      </c>
      <c r="H151">
        <v>574</v>
      </c>
    </row>
    <row r="152" spans="1:8">
      <c r="A152" t="s">
        <v>87</v>
      </c>
      <c r="B152" t="s">
        <v>37</v>
      </c>
      <c r="C152" t="s">
        <v>102</v>
      </c>
      <c r="D152" t="s">
        <v>113</v>
      </c>
      <c r="E152">
        <v>36</v>
      </c>
      <c r="F152" s="2">
        <f>E152/H152</f>
        <v>0.089775561097256859</v>
      </c>
      <c r="G152" t="str">
        <f>C152</f>
        <v>Aged 75 to 84</v>
      </c>
      <c r="H152">
        <v>401</v>
      </c>
    </row>
    <row r="153" spans="1:8">
      <c r="A153" t="s">
        <v>87</v>
      </c>
      <c r="B153" t="s">
        <v>37</v>
      </c>
      <c r="C153" t="s">
        <v>103</v>
      </c>
      <c r="D153" t="s">
        <v>113</v>
      </c>
      <c r="E153">
        <v>5</v>
      </c>
      <c r="F153" s="2">
        <f>E153/H153</f>
        <v>0.025125628140703519</v>
      </c>
      <c r="G153" t="str">
        <f>C153</f>
        <v>Aged 85 and over</v>
      </c>
      <c r="H153">
        <v>199</v>
      </c>
    </row>
    <row r="154" spans="1:8">
      <c r="A154" t="s">
        <v>88</v>
      </c>
      <c r="B154" t="s">
        <v>38</v>
      </c>
      <c r="C154" t="s">
        <v>112</v>
      </c>
      <c r="D154" t="s">
        <v>113</v>
      </c>
      <c r="E154">
        <v>97</v>
      </c>
      <c r="F154" s="2">
        <f>E154/H154</f>
        <v>0.11452184179456906</v>
      </c>
      <c r="G154" t="str">
        <f>C154</f>
        <v>Aged 55 to 64</v>
      </c>
      <c r="H154">
        <v>847</v>
      </c>
    </row>
    <row r="155" spans="1:8">
      <c r="A155" t="s">
        <v>88</v>
      </c>
      <c r="B155" t="s">
        <v>38</v>
      </c>
      <c r="C155" t="s">
        <v>101</v>
      </c>
      <c r="D155" t="s">
        <v>113</v>
      </c>
      <c r="E155">
        <v>61</v>
      </c>
      <c r="F155" s="2">
        <f>E155/H155</f>
        <v>0.079118028534370943</v>
      </c>
      <c r="G155" t="str">
        <f>C155</f>
        <v>Aged 65 to 74</v>
      </c>
      <c r="H155">
        <v>771</v>
      </c>
    </row>
    <row r="156" spans="1:8">
      <c r="A156" t="s">
        <v>88</v>
      </c>
      <c r="B156" t="s">
        <v>38</v>
      </c>
      <c r="C156" t="s">
        <v>102</v>
      </c>
      <c r="D156" t="s">
        <v>113</v>
      </c>
      <c r="E156">
        <v>35</v>
      </c>
      <c r="F156" s="2">
        <f>E156/H156</f>
        <v>0.060869565217391307</v>
      </c>
      <c r="G156" t="str">
        <f>C156</f>
        <v>Aged 75 to 84</v>
      </c>
      <c r="H156">
        <v>575</v>
      </c>
    </row>
    <row r="157" spans="1:8">
      <c r="A157" t="s">
        <v>88</v>
      </c>
      <c r="B157" t="s">
        <v>38</v>
      </c>
      <c r="C157" t="s">
        <v>103</v>
      </c>
      <c r="D157" t="s">
        <v>113</v>
      </c>
      <c r="E157">
        <v>5</v>
      </c>
      <c r="F157" s="2">
        <f>E157/H157</f>
        <v>0.021645021645021644</v>
      </c>
      <c r="G157" t="str">
        <f>C157</f>
        <v>Aged 85 and over</v>
      </c>
      <c r="H157">
        <v>231</v>
      </c>
    </row>
    <row r="158" spans="1:8">
      <c r="A158" t="s">
        <v>89</v>
      </c>
      <c r="B158" t="s">
        <v>39</v>
      </c>
      <c r="C158" t="s">
        <v>112</v>
      </c>
      <c r="D158" t="s">
        <v>113</v>
      </c>
      <c r="E158">
        <v>128</v>
      </c>
      <c r="F158" s="2">
        <f>E158/H158</f>
        <v>0.18631732168850074</v>
      </c>
      <c r="G158" t="str">
        <f>C158</f>
        <v>Aged 55 to 64</v>
      </c>
      <c r="H158">
        <v>687</v>
      </c>
    </row>
    <row r="159" spans="1:8">
      <c r="A159" t="s">
        <v>89</v>
      </c>
      <c r="B159" t="s">
        <v>39</v>
      </c>
      <c r="C159" t="s">
        <v>101</v>
      </c>
      <c r="D159" t="s">
        <v>113</v>
      </c>
      <c r="E159">
        <v>75</v>
      </c>
      <c r="F159" s="2">
        <f>E159/H159</f>
        <v>0.15090543259557343</v>
      </c>
      <c r="G159" t="str">
        <f>C159</f>
        <v>Aged 65 to 74</v>
      </c>
      <c r="H159">
        <v>497</v>
      </c>
    </row>
    <row r="160" spans="1:8">
      <c r="A160" t="s">
        <v>89</v>
      </c>
      <c r="B160" t="s">
        <v>39</v>
      </c>
      <c r="C160" t="s">
        <v>102</v>
      </c>
      <c r="D160" t="s">
        <v>113</v>
      </c>
      <c r="E160">
        <v>36</v>
      </c>
      <c r="F160" s="2">
        <f>E160/H160</f>
        <v>0.1125</v>
      </c>
      <c r="G160" t="str">
        <f>C160</f>
        <v>Aged 75 to 84</v>
      </c>
      <c r="H160">
        <v>320</v>
      </c>
    </row>
    <row r="161" spans="1:8">
      <c r="A161" t="s">
        <v>89</v>
      </c>
      <c r="B161" t="s">
        <v>39</v>
      </c>
      <c r="C161" t="s">
        <v>103</v>
      </c>
      <c r="D161" t="s">
        <v>113</v>
      </c>
      <c r="E161">
        <v>5</v>
      </c>
      <c r="F161" s="2">
        <f>E161/H161</f>
        <v>0.045454545454545456</v>
      </c>
      <c r="G161" t="str">
        <f>C161</f>
        <v>Aged 85 and over</v>
      </c>
      <c r="H161">
        <v>110</v>
      </c>
    </row>
    <row r="162" spans="1:8">
      <c r="A162" t="s">
        <v>90</v>
      </c>
      <c r="B162" t="s">
        <v>40</v>
      </c>
      <c r="C162" t="s">
        <v>112</v>
      </c>
      <c r="D162" t="s">
        <v>113</v>
      </c>
      <c r="E162">
        <v>106</v>
      </c>
      <c r="F162" s="2">
        <f>E162/H162</f>
        <v>0.15186246418338109</v>
      </c>
      <c r="G162" t="str">
        <f>C162</f>
        <v>Aged 55 to 64</v>
      </c>
      <c r="H162">
        <v>698</v>
      </c>
    </row>
    <row r="163" spans="1:8">
      <c r="A163" t="s">
        <v>90</v>
      </c>
      <c r="B163" t="s">
        <v>40</v>
      </c>
      <c r="C163" t="s">
        <v>101</v>
      </c>
      <c r="D163" t="s">
        <v>113</v>
      </c>
      <c r="E163">
        <v>67</v>
      </c>
      <c r="F163" s="2">
        <f>E163/H163</f>
        <v>0.12835249042145594</v>
      </c>
      <c r="G163" t="str">
        <f>C163</f>
        <v>Aged 65 to 74</v>
      </c>
      <c r="H163">
        <v>522</v>
      </c>
    </row>
    <row r="164" spans="1:8">
      <c r="A164" t="s">
        <v>90</v>
      </c>
      <c r="B164" t="s">
        <v>40</v>
      </c>
      <c r="C164" t="s">
        <v>102</v>
      </c>
      <c r="D164" t="s">
        <v>113</v>
      </c>
      <c r="E164">
        <v>28</v>
      </c>
      <c r="F164" s="2">
        <f>E164/H164</f>
        <v>0.081159420289855067</v>
      </c>
      <c r="G164" t="str">
        <f>C164</f>
        <v>Aged 75 to 84</v>
      </c>
      <c r="H164">
        <v>345</v>
      </c>
    </row>
    <row r="165" spans="1:8">
      <c r="A165" t="s">
        <v>90</v>
      </c>
      <c r="B165" t="s">
        <v>40</v>
      </c>
      <c r="C165" t="s">
        <v>103</v>
      </c>
      <c r="D165" t="s">
        <v>113</v>
      </c>
      <c r="E165">
        <v>0</v>
      </c>
      <c r="F165" s="2">
        <f>E165/H165</f>
        <v>0</v>
      </c>
      <c r="G165" t="str">
        <f>C165</f>
        <v>Aged 85 and over</v>
      </c>
      <c r="H165">
        <v>125</v>
      </c>
    </row>
    <row r="166" spans="1:8">
      <c r="A166" t="s">
        <v>91</v>
      </c>
      <c r="B166" t="s">
        <v>41</v>
      </c>
      <c r="C166" t="s">
        <v>112</v>
      </c>
      <c r="D166" t="s">
        <v>113</v>
      </c>
      <c r="E166">
        <v>345</v>
      </c>
      <c r="F166" s="2">
        <f>E166/H166</f>
        <v>0.17433046993431026</v>
      </c>
      <c r="G166" t="str">
        <f>C166</f>
        <v>Aged 55 to 64</v>
      </c>
      <c r="H166">
        <v>1979</v>
      </c>
    </row>
    <row r="167" spans="1:8">
      <c r="A167" t="s">
        <v>91</v>
      </c>
      <c r="B167" t="s">
        <v>41</v>
      </c>
      <c r="C167" t="s">
        <v>101</v>
      </c>
      <c r="D167" t="s">
        <v>113</v>
      </c>
      <c r="E167">
        <v>171</v>
      </c>
      <c r="F167" s="2">
        <f>E167/H167</f>
        <v>0.12761194029850748</v>
      </c>
      <c r="G167" t="str">
        <f>C167</f>
        <v>Aged 65 to 74</v>
      </c>
      <c r="H167">
        <v>1340</v>
      </c>
    </row>
    <row r="168" spans="1:8">
      <c r="A168" t="s">
        <v>91</v>
      </c>
      <c r="B168" t="s">
        <v>41</v>
      </c>
      <c r="C168" t="s">
        <v>102</v>
      </c>
      <c r="D168" t="s">
        <v>113</v>
      </c>
      <c r="E168">
        <v>82</v>
      </c>
      <c r="F168" s="2">
        <f>E168/H168</f>
        <v>0.093394077448747156</v>
      </c>
      <c r="G168" t="str">
        <f>C168</f>
        <v>Aged 75 to 84</v>
      </c>
      <c r="H168">
        <v>878</v>
      </c>
    </row>
    <row r="169" spans="1:8">
      <c r="A169" t="s">
        <v>91</v>
      </c>
      <c r="B169" t="s">
        <v>41</v>
      </c>
      <c r="C169" t="s">
        <v>103</v>
      </c>
      <c r="D169" t="s">
        <v>113</v>
      </c>
      <c r="E169">
        <v>13</v>
      </c>
      <c r="F169" s="2">
        <f>E169/H169</f>
        <v>0.055555555555555552</v>
      </c>
      <c r="G169" t="str">
        <f>C169</f>
        <v>Aged 85 and over</v>
      </c>
      <c r="H169">
        <v>234</v>
      </c>
    </row>
    <row r="170" spans="1:8">
      <c r="A170" t="s">
        <v>92</v>
      </c>
      <c r="B170" t="s">
        <v>42</v>
      </c>
      <c r="C170" t="s">
        <v>112</v>
      </c>
      <c r="D170" t="s">
        <v>113</v>
      </c>
      <c r="E170">
        <v>104</v>
      </c>
      <c r="F170" s="2">
        <f>E170/H170</f>
        <v>0.15028901734104047</v>
      </c>
      <c r="G170" t="str">
        <f>C170</f>
        <v>Aged 55 to 64</v>
      </c>
      <c r="H170">
        <v>692</v>
      </c>
    </row>
    <row r="171" spans="1:8">
      <c r="A171" t="s">
        <v>92</v>
      </c>
      <c r="B171" t="s">
        <v>42</v>
      </c>
      <c r="C171" t="s">
        <v>101</v>
      </c>
      <c r="D171" t="s">
        <v>113</v>
      </c>
      <c r="E171">
        <v>76</v>
      </c>
      <c r="F171" s="2">
        <f>E171/H171</f>
        <v>0.1357142857142857</v>
      </c>
      <c r="G171" t="str">
        <f>C171</f>
        <v>Aged 65 to 74</v>
      </c>
      <c r="H171">
        <v>560</v>
      </c>
    </row>
    <row r="172" spans="1:8">
      <c r="A172" t="s">
        <v>92</v>
      </c>
      <c r="B172" t="s">
        <v>42</v>
      </c>
      <c r="C172" t="s">
        <v>102</v>
      </c>
      <c r="D172" t="s">
        <v>113</v>
      </c>
      <c r="E172">
        <v>28</v>
      </c>
      <c r="F172" s="2">
        <f>E172/H172</f>
        <v>0.080459770114942528</v>
      </c>
      <c r="G172" t="str">
        <f>C172</f>
        <v>Aged 75 to 84</v>
      </c>
      <c r="H172">
        <v>348</v>
      </c>
    </row>
    <row r="173" spans="1:8">
      <c r="A173" t="s">
        <v>92</v>
      </c>
      <c r="B173" t="s">
        <v>42</v>
      </c>
      <c r="C173" t="s">
        <v>103</v>
      </c>
      <c r="D173" t="s">
        <v>113</v>
      </c>
      <c r="E173">
        <v>5</v>
      </c>
      <c r="F173" s="2">
        <f>E173/H173</f>
        <v>0.0423728813559322</v>
      </c>
      <c r="G173" t="str">
        <f>C173</f>
        <v>Aged 85 and over</v>
      </c>
      <c r="H173">
        <v>118</v>
      </c>
    </row>
    <row r="174" spans="1:8">
      <c r="A174" t="s">
        <v>93</v>
      </c>
      <c r="B174" t="s">
        <v>43</v>
      </c>
      <c r="C174" t="s">
        <v>112</v>
      </c>
      <c r="D174" t="s">
        <v>113</v>
      </c>
      <c r="E174">
        <v>127</v>
      </c>
      <c r="F174" s="2">
        <f>E174/H174</f>
        <v>0.19720496894409939</v>
      </c>
      <c r="G174" t="str">
        <f>C174</f>
        <v>Aged 55 to 64</v>
      </c>
      <c r="H174">
        <v>644</v>
      </c>
    </row>
    <row r="175" spans="1:8">
      <c r="A175" t="s">
        <v>93</v>
      </c>
      <c r="B175" t="s">
        <v>43</v>
      </c>
      <c r="C175" t="s">
        <v>101</v>
      </c>
      <c r="D175" t="s">
        <v>113</v>
      </c>
      <c r="E175">
        <v>62</v>
      </c>
      <c r="F175" s="2">
        <f>E175/H175</f>
        <v>0.16802168021680217</v>
      </c>
      <c r="G175" t="str">
        <f>C175</f>
        <v>Aged 65 to 74</v>
      </c>
      <c r="H175">
        <v>369</v>
      </c>
    </row>
    <row r="176" spans="1:8">
      <c r="A176" t="s">
        <v>93</v>
      </c>
      <c r="B176" t="s">
        <v>43</v>
      </c>
      <c r="C176" t="s">
        <v>102</v>
      </c>
      <c r="D176" t="s">
        <v>113</v>
      </c>
      <c r="E176">
        <v>24</v>
      </c>
      <c r="F176" s="2">
        <f>E176/H176</f>
        <v>0.12182741116751269</v>
      </c>
      <c r="G176" t="str">
        <f>C176</f>
        <v>Aged 75 to 84</v>
      </c>
      <c r="H176">
        <v>197</v>
      </c>
    </row>
    <row r="177" spans="1:8">
      <c r="A177" t="s">
        <v>93</v>
      </c>
      <c r="B177" t="s">
        <v>43</v>
      </c>
      <c r="C177" t="s">
        <v>103</v>
      </c>
      <c r="D177" t="s">
        <v>113</v>
      </c>
      <c r="E177">
        <v>3</v>
      </c>
      <c r="F177" s="2">
        <f>E177/H177</f>
        <v>0.051724137931034482</v>
      </c>
      <c r="G177" t="str">
        <f>C177</f>
        <v>Aged 85 and over</v>
      </c>
      <c r="H177">
        <v>58</v>
      </c>
    </row>
    <row r="178" spans="1:8">
      <c r="A178" t="s">
        <v>94</v>
      </c>
      <c r="B178" t="s">
        <v>44</v>
      </c>
      <c r="C178" t="s">
        <v>112</v>
      </c>
      <c r="D178" t="s">
        <v>113</v>
      </c>
      <c r="E178">
        <v>194</v>
      </c>
      <c r="F178" s="2">
        <f>E178/H178</f>
        <v>0.29393939393939394</v>
      </c>
      <c r="G178" t="str">
        <f>C178</f>
        <v>Aged 55 to 64</v>
      </c>
      <c r="H178">
        <v>660</v>
      </c>
    </row>
    <row r="179" spans="1:8">
      <c r="A179" t="s">
        <v>94</v>
      </c>
      <c r="B179" t="s">
        <v>44</v>
      </c>
      <c r="C179" t="s">
        <v>101</v>
      </c>
      <c r="D179" t="s">
        <v>113</v>
      </c>
      <c r="E179">
        <v>107</v>
      </c>
      <c r="F179" s="2">
        <f>E179/H179</f>
        <v>0.24044943820224718</v>
      </c>
      <c r="G179" t="str">
        <f>C179</f>
        <v>Aged 65 to 74</v>
      </c>
      <c r="H179">
        <v>445</v>
      </c>
    </row>
    <row r="180" spans="1:8">
      <c r="A180" t="s">
        <v>94</v>
      </c>
      <c r="B180" t="s">
        <v>44</v>
      </c>
      <c r="C180" t="s">
        <v>102</v>
      </c>
      <c r="D180" t="s">
        <v>113</v>
      </c>
      <c r="E180">
        <v>35</v>
      </c>
      <c r="F180" s="2">
        <f>E180/H180</f>
        <v>0.12820512820512819</v>
      </c>
      <c r="G180" t="str">
        <f>C180</f>
        <v>Aged 75 to 84</v>
      </c>
      <c r="H180">
        <v>273</v>
      </c>
    </row>
    <row r="181" spans="1:8">
      <c r="A181" t="s">
        <v>94</v>
      </c>
      <c r="B181" t="s">
        <v>44</v>
      </c>
      <c r="C181" t="s">
        <v>103</v>
      </c>
      <c r="D181" t="s">
        <v>113</v>
      </c>
      <c r="E181">
        <v>5</v>
      </c>
      <c r="F181" s="2">
        <f>E181/H181</f>
        <v>0.0641025641025641</v>
      </c>
      <c r="G181" t="str">
        <f>C181</f>
        <v>Aged 85 and over</v>
      </c>
      <c r="H181">
        <v>78</v>
      </c>
    </row>
    <row r="182" spans="1:8">
      <c r="A182" t="s">
        <v>107</v>
      </c>
      <c r="B182" t="s">
        <v>104</v>
      </c>
      <c r="C182" t="s">
        <v>112</v>
      </c>
      <c r="D182" t="s">
        <v>113</v>
      </c>
      <c r="E182">
        <f>'[3]Dataset'!$G$54</f>
        <v>8481</v>
      </c>
      <c r="F182" s="2">
        <f>E182/H182</f>
        <v>0.17210519907463778</v>
      </c>
      <c r="G182" t="s">
        <v>112</v>
      </c>
      <c r="H182">
        <f>'[3]Dataset'!$H$54</f>
        <v>49278</v>
      </c>
    </row>
    <row r="183" spans="1:8">
      <c r="A183" t="s">
        <v>107</v>
      </c>
      <c r="B183" t="s">
        <v>104</v>
      </c>
      <c r="C183" t="s">
        <v>101</v>
      </c>
      <c r="D183" t="s">
        <v>113</v>
      </c>
      <c r="E183">
        <f>'[3]Dataset'!$G$60</f>
        <v>5644</v>
      </c>
      <c r="F183" s="2">
        <f>E183/H183</f>
        <v>0.13976870310294445</v>
      </c>
      <c r="G183" t="s">
        <v>101</v>
      </c>
      <c r="H183">
        <f>'[3]Dataset'!$H$60</f>
        <v>40381</v>
      </c>
    </row>
    <row r="184" spans="1:8">
      <c r="A184" t="s">
        <v>107</v>
      </c>
      <c r="B184" t="s">
        <v>104</v>
      </c>
      <c r="C184" t="s">
        <v>102</v>
      </c>
      <c r="D184" t="s">
        <v>113</v>
      </c>
      <c r="E184">
        <f>'[3]Dataset'!$G$66</f>
        <v>2367</v>
      </c>
      <c r="F184" s="2">
        <f>E184/H184</f>
        <v>0.092316692667706715</v>
      </c>
      <c r="G184" t="s">
        <v>102</v>
      </c>
      <c r="H184">
        <f>'[3]Dataset'!$H$66</f>
        <v>25640</v>
      </c>
    </row>
    <row r="185" spans="1:8">
      <c r="A185" t="s">
        <v>107</v>
      </c>
      <c r="B185" t="s">
        <v>104</v>
      </c>
      <c r="C185" t="s">
        <v>103</v>
      </c>
      <c r="D185" t="s">
        <v>113</v>
      </c>
      <c r="E185">
        <f>'[3]Dataset'!$G$72</f>
        <v>469</v>
      </c>
      <c r="F185" s="2">
        <f>E185/H185</f>
        <v>0.048216305130050374</v>
      </c>
      <c r="G185" t="s">
        <v>103</v>
      </c>
      <c r="H185">
        <f>'[3]Dataset'!$H$72</f>
        <v>9727</v>
      </c>
    </row>
    <row r="186" spans="1:8">
      <c r="A186" t="s">
        <v>105</v>
      </c>
      <c r="B186" t="s">
        <v>115</v>
      </c>
      <c r="C186" t="s">
        <v>112</v>
      </c>
      <c r="D186" t="s">
        <v>113</v>
      </c>
      <c r="E186">
        <f>'[4]Dataset'!$G$54</f>
        <v>1292764</v>
      </c>
      <c r="F186" s="2">
        <f>E186/H186</f>
        <v>0.17272215315489245</v>
      </c>
      <c r="G186" t="s">
        <v>112</v>
      </c>
      <c r="H186">
        <f>'[4]Dataset'!$H$54</f>
        <v>7484645</v>
      </c>
    </row>
    <row r="187" spans="1:8">
      <c r="A187" t="s">
        <v>105</v>
      </c>
      <c r="B187" t="s">
        <v>115</v>
      </c>
      <c r="C187" t="s">
        <v>101</v>
      </c>
      <c r="D187" t="s">
        <v>113</v>
      </c>
      <c r="E187">
        <f>'[4]Dataset'!$G$60</f>
        <v>892410</v>
      </c>
      <c r="F187" s="2">
        <f>E187/H187</f>
        <v>0.15066555306418797</v>
      </c>
      <c r="G187" t="s">
        <v>101</v>
      </c>
      <c r="H187">
        <f>'[4]Dataset'!$H$60</f>
        <v>5923119</v>
      </c>
    </row>
    <row r="188" spans="1:8">
      <c r="A188" t="s">
        <v>105</v>
      </c>
      <c r="B188" t="s">
        <v>115</v>
      </c>
      <c r="C188" t="s">
        <v>102</v>
      </c>
      <c r="D188" t="s">
        <v>113</v>
      </c>
      <c r="E188">
        <f>'[4]Dataset'!$G$66</f>
        <v>377483</v>
      </c>
      <c r="F188" s="2">
        <f>E188/H188</f>
        <v>0.10242804750053455</v>
      </c>
      <c r="G188" t="s">
        <v>102</v>
      </c>
      <c r="H188">
        <f>'[4]Dataset'!$H$66</f>
        <v>3685348</v>
      </c>
    </row>
    <row r="189" spans="1:8">
      <c r="A189" t="s">
        <v>105</v>
      </c>
      <c r="B189" t="s">
        <v>115</v>
      </c>
      <c r="C189" t="s">
        <v>103</v>
      </c>
      <c r="D189" t="s">
        <v>113</v>
      </c>
      <c r="E189">
        <f>'[4]Dataset'!$G$72</f>
        <v>80702</v>
      </c>
      <c r="F189" s="2">
        <f>E189/H189</f>
        <v>0.05546998131113489</v>
      </c>
      <c r="G189" t="s">
        <v>103</v>
      </c>
      <c r="H189">
        <f>'[4]Dataset'!$H$72</f>
        <v>1454877</v>
      </c>
    </row>
  </sheetData>
  <pageMargins left="0.7" right="0.7" top="0.75" bottom="0.75" header="0.3" footer="0.3"/>
  <headerFooter scaleWithDoc="1" alignWithMargins="0" differentFirst="0" differentOddEven="0"/>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189"/>
  <sheetViews>
    <sheetView view="normal" workbookViewId="0">
      <selection pane="topLeft" activeCell="B12" sqref="B12"/>
    </sheetView>
  </sheetViews>
  <sheetFormatPr defaultRowHeight="15"/>
  <cols>
    <col min="1" max="1" width="13.00390625" customWidth="1"/>
    <col min="2" max="2" width="34.625" customWidth="1"/>
    <col min="3" max="3" width="24.375" customWidth="1"/>
    <col min="4" max="4" width="34.125" customWidth="1"/>
    <col min="6" max="6" width="13.75390625" customWidth="1"/>
    <col min="7" max="7" width="22.125" customWidth="1"/>
  </cols>
  <sheetData>
    <row r="1" spans="1:8" s="10" customFormat="1">
      <c r="A1" s="10" t="s">
        <v>95</v>
      </c>
      <c r="B1" s="10" t="s">
        <v>96</v>
      </c>
      <c r="C1" s="10" t="s">
        <v>46</v>
      </c>
      <c r="D1" s="10" t="s">
        <v>97</v>
      </c>
      <c r="E1" s="10" t="s">
        <v>45</v>
      </c>
      <c r="F1" s="10" t="s">
        <v>98</v>
      </c>
      <c r="G1" s="10" t="s">
        <v>99</v>
      </c>
      <c r="H1" s="10" t="s">
        <v>160</v>
      </c>
    </row>
    <row r="2" spans="1:8">
      <c r="A2" t="s">
        <v>50</v>
      </c>
      <c r="B2" t="s">
        <v>0</v>
      </c>
      <c r="C2" t="s">
        <v>112</v>
      </c>
      <c r="D2" t="s">
        <v>119</v>
      </c>
      <c r="E2">
        <v>302</v>
      </c>
      <c r="F2" s="2">
        <v>0.16106666666666666</v>
      </c>
      <c r="G2" t="s">
        <v>117</v>
      </c>
      <c r="H2">
        <v>1875</v>
      </c>
    </row>
    <row r="3" spans="1:8">
      <c r="A3" t="s">
        <v>50</v>
      </c>
      <c r="B3" t="s">
        <v>0</v>
      </c>
      <c r="C3" t="s">
        <v>101</v>
      </c>
      <c r="D3" t="s">
        <v>119</v>
      </c>
      <c r="E3">
        <v>213</v>
      </c>
      <c r="F3" s="2">
        <v>0.15919282511210761</v>
      </c>
      <c r="G3" t="s">
        <v>49</v>
      </c>
      <c r="H3">
        <v>1338</v>
      </c>
    </row>
    <row r="4" spans="1:8">
      <c r="A4" t="s">
        <v>50</v>
      </c>
      <c r="B4" t="s">
        <v>0</v>
      </c>
      <c r="C4" t="s">
        <v>102</v>
      </c>
      <c r="D4" t="s">
        <v>119</v>
      </c>
      <c r="E4">
        <v>151</v>
      </c>
      <c r="F4" s="2">
        <v>0.18898623279098872</v>
      </c>
      <c r="G4" t="s">
        <v>48</v>
      </c>
      <c r="H4">
        <v>799</v>
      </c>
    </row>
    <row r="5" spans="1:8">
      <c r="A5" t="s">
        <v>50</v>
      </c>
      <c r="B5" t="s">
        <v>0</v>
      </c>
      <c r="C5" t="s">
        <v>103</v>
      </c>
      <c r="D5" t="s">
        <v>119</v>
      </c>
      <c r="E5">
        <v>56</v>
      </c>
      <c r="F5" s="2">
        <v>0.20588235294117646</v>
      </c>
      <c r="G5" t="s">
        <v>47</v>
      </c>
      <c r="H5">
        <v>272</v>
      </c>
    </row>
    <row r="6" spans="1:8">
      <c r="A6" t="s">
        <v>51</v>
      </c>
      <c r="B6" t="s">
        <v>1</v>
      </c>
      <c r="C6" t="s">
        <v>112</v>
      </c>
      <c r="D6" t="s">
        <v>119</v>
      </c>
      <c r="E6">
        <v>253</v>
      </c>
      <c r="F6" s="2">
        <v>0.18494152046783627</v>
      </c>
      <c r="G6" t="s">
        <v>117</v>
      </c>
      <c r="H6">
        <v>1368</v>
      </c>
    </row>
    <row r="7" spans="1:8">
      <c r="A7" t="s">
        <v>51</v>
      </c>
      <c r="B7" t="s">
        <v>1</v>
      </c>
      <c r="C7" t="s">
        <v>101</v>
      </c>
      <c r="D7" t="s">
        <v>119</v>
      </c>
      <c r="E7">
        <v>142</v>
      </c>
      <c r="F7" s="2">
        <v>0.16608187134502925</v>
      </c>
      <c r="G7" t="s">
        <v>49</v>
      </c>
      <c r="H7">
        <v>855</v>
      </c>
    </row>
    <row r="8" spans="1:8">
      <c r="A8" t="s">
        <v>51</v>
      </c>
      <c r="B8" t="s">
        <v>1</v>
      </c>
      <c r="C8" t="s">
        <v>102</v>
      </c>
      <c r="D8" t="s">
        <v>119</v>
      </c>
      <c r="E8">
        <v>102</v>
      </c>
      <c r="F8" s="2">
        <v>0.24113475177304963</v>
      </c>
      <c r="G8" t="s">
        <v>48</v>
      </c>
      <c r="H8">
        <v>423</v>
      </c>
    </row>
    <row r="9" spans="1:8">
      <c r="A9" t="s">
        <v>51</v>
      </c>
      <c r="B9" t="s">
        <v>1</v>
      </c>
      <c r="C9" t="s">
        <v>103</v>
      </c>
      <c r="D9" t="s">
        <v>119</v>
      </c>
      <c r="E9">
        <v>58</v>
      </c>
      <c r="F9" s="2">
        <v>0.28431372549019607</v>
      </c>
      <c r="G9" t="s">
        <v>47</v>
      </c>
      <c r="H9">
        <v>204</v>
      </c>
    </row>
    <row r="10" spans="1:8">
      <c r="A10" t="s">
        <v>52</v>
      </c>
      <c r="B10" t="s">
        <v>2</v>
      </c>
      <c r="C10" t="s">
        <v>112</v>
      </c>
      <c r="D10" t="s">
        <v>119</v>
      </c>
      <c r="E10">
        <v>186</v>
      </c>
      <c r="F10" s="2">
        <v>0.1022539857064321</v>
      </c>
      <c r="G10" t="s">
        <v>117</v>
      </c>
      <c r="H10">
        <v>1819</v>
      </c>
    </row>
    <row r="11" spans="1:8">
      <c r="A11" t="s">
        <v>52</v>
      </c>
      <c r="B11" t="s">
        <v>2</v>
      </c>
      <c r="C11" t="s">
        <v>101</v>
      </c>
      <c r="D11" t="s">
        <v>119</v>
      </c>
      <c r="E11">
        <v>155</v>
      </c>
      <c r="F11" s="2">
        <v>0.11859219586840092</v>
      </c>
      <c r="G11" t="s">
        <v>49</v>
      </c>
      <c r="H11">
        <v>1307</v>
      </c>
    </row>
    <row r="12" spans="1:8">
      <c r="A12" t="s">
        <v>52</v>
      </c>
      <c r="B12" t="s">
        <v>2</v>
      </c>
      <c r="C12" t="s">
        <v>102</v>
      </c>
      <c r="D12" t="s">
        <v>119</v>
      </c>
      <c r="E12">
        <v>102</v>
      </c>
      <c r="F12" s="2">
        <v>0.12171837708830549</v>
      </c>
      <c r="G12" t="s">
        <v>48</v>
      </c>
      <c r="H12">
        <v>838</v>
      </c>
    </row>
    <row r="13" spans="1:8">
      <c r="A13" t="s">
        <v>52</v>
      </c>
      <c r="B13" t="s">
        <v>2</v>
      </c>
      <c r="C13" t="s">
        <v>103</v>
      </c>
      <c r="D13" t="s">
        <v>119</v>
      </c>
      <c r="E13">
        <v>81</v>
      </c>
      <c r="F13" s="2">
        <v>0.20049504950495051</v>
      </c>
      <c r="G13" t="s">
        <v>47</v>
      </c>
      <c r="H13">
        <v>404</v>
      </c>
    </row>
    <row r="14" spans="1:8">
      <c r="A14" t="s">
        <v>53</v>
      </c>
      <c r="B14" t="s">
        <v>3</v>
      </c>
      <c r="C14" t="s">
        <v>112</v>
      </c>
      <c r="D14" t="s">
        <v>119</v>
      </c>
      <c r="E14">
        <v>63</v>
      </c>
      <c r="F14" s="2">
        <v>0.043508287292817679</v>
      </c>
      <c r="G14" t="s">
        <v>117</v>
      </c>
      <c r="H14">
        <v>1448</v>
      </c>
    </row>
    <row r="15" spans="1:8">
      <c r="A15" t="s">
        <v>53</v>
      </c>
      <c r="B15" t="s">
        <v>3</v>
      </c>
      <c r="C15" t="s">
        <v>101</v>
      </c>
      <c r="D15" t="s">
        <v>119</v>
      </c>
      <c r="E15">
        <v>65</v>
      </c>
      <c r="F15" s="2">
        <v>0.05627705627705628</v>
      </c>
      <c r="G15" t="s">
        <v>49</v>
      </c>
      <c r="H15">
        <v>1155</v>
      </c>
    </row>
    <row r="16" spans="1:8">
      <c r="A16" t="s">
        <v>53</v>
      </c>
      <c r="B16" t="s">
        <v>3</v>
      </c>
      <c r="C16" t="s">
        <v>102</v>
      </c>
      <c r="D16" t="s">
        <v>119</v>
      </c>
      <c r="E16">
        <v>67</v>
      </c>
      <c r="F16" s="2">
        <v>0.080047789725209081</v>
      </c>
      <c r="G16" t="s">
        <v>48</v>
      </c>
      <c r="H16">
        <v>837</v>
      </c>
    </row>
    <row r="17" spans="1:8">
      <c r="A17" t="s">
        <v>53</v>
      </c>
      <c r="B17" t="s">
        <v>3</v>
      </c>
      <c r="C17" t="s">
        <v>103</v>
      </c>
      <c r="D17" t="s">
        <v>119</v>
      </c>
      <c r="E17">
        <v>44</v>
      </c>
      <c r="F17" s="2">
        <v>0.15120274914089346</v>
      </c>
      <c r="G17" t="s">
        <v>47</v>
      </c>
      <c r="H17">
        <v>291</v>
      </c>
    </row>
    <row r="18" spans="1:8">
      <c r="A18" t="s">
        <v>54</v>
      </c>
      <c r="B18" t="s">
        <v>4</v>
      </c>
      <c r="C18" t="s">
        <v>112</v>
      </c>
      <c r="D18" t="s">
        <v>119</v>
      </c>
      <c r="E18">
        <v>71</v>
      </c>
      <c r="F18" s="2">
        <v>0.043292682926829265</v>
      </c>
      <c r="G18" t="s">
        <v>117</v>
      </c>
      <c r="H18">
        <v>1640</v>
      </c>
    </row>
    <row r="19" spans="1:8">
      <c r="A19" t="s">
        <v>54</v>
      </c>
      <c r="B19" t="s">
        <v>4</v>
      </c>
      <c r="C19" t="s">
        <v>101</v>
      </c>
      <c r="D19" t="s">
        <v>119</v>
      </c>
      <c r="E19">
        <v>66</v>
      </c>
      <c r="F19" s="2">
        <v>0.05650684931506849</v>
      </c>
      <c r="G19" t="s">
        <v>49</v>
      </c>
      <c r="H19">
        <v>1168</v>
      </c>
    </row>
    <row r="20" spans="1:8">
      <c r="A20" t="s">
        <v>54</v>
      </c>
      <c r="B20" t="s">
        <v>4</v>
      </c>
      <c r="C20" t="s">
        <v>102</v>
      </c>
      <c r="D20" t="s">
        <v>119</v>
      </c>
      <c r="E20">
        <v>77</v>
      </c>
      <c r="F20" s="2">
        <v>0.11441307578008915</v>
      </c>
      <c r="G20" t="s">
        <v>48</v>
      </c>
      <c r="H20">
        <v>673</v>
      </c>
    </row>
    <row r="21" spans="1:8">
      <c r="A21" t="s">
        <v>54</v>
      </c>
      <c r="B21" t="s">
        <v>4</v>
      </c>
      <c r="C21" t="s">
        <v>103</v>
      </c>
      <c r="D21" t="s">
        <v>119</v>
      </c>
      <c r="E21">
        <v>49</v>
      </c>
      <c r="F21" s="2">
        <v>0.19444444444444445</v>
      </c>
      <c r="G21" t="s">
        <v>47</v>
      </c>
      <c r="H21">
        <v>252</v>
      </c>
    </row>
    <row r="22" spans="1:8">
      <c r="A22" t="s">
        <v>55</v>
      </c>
      <c r="B22" t="s">
        <v>5</v>
      </c>
      <c r="C22" t="s">
        <v>112</v>
      </c>
      <c r="D22" t="s">
        <v>119</v>
      </c>
      <c r="E22">
        <v>34</v>
      </c>
      <c r="F22" s="2">
        <v>0.046448087431693992</v>
      </c>
      <c r="G22" t="s">
        <v>117</v>
      </c>
      <c r="H22">
        <v>732</v>
      </c>
    </row>
    <row r="23" spans="1:8">
      <c r="A23" t="s">
        <v>55</v>
      </c>
      <c r="B23" t="s">
        <v>5</v>
      </c>
      <c r="C23" t="s">
        <v>101</v>
      </c>
      <c r="D23" t="s">
        <v>119</v>
      </c>
      <c r="E23">
        <v>23</v>
      </c>
      <c r="F23" s="2">
        <v>0.037037037037037035</v>
      </c>
      <c r="G23" t="s">
        <v>49</v>
      </c>
      <c r="H23">
        <v>621</v>
      </c>
    </row>
    <row r="24" spans="1:8">
      <c r="A24" t="s">
        <v>55</v>
      </c>
      <c r="B24" t="s">
        <v>5</v>
      </c>
      <c r="C24" t="s">
        <v>102</v>
      </c>
      <c r="D24" t="s">
        <v>119</v>
      </c>
      <c r="E24">
        <v>22</v>
      </c>
      <c r="F24" s="2">
        <v>0.055555555555555552</v>
      </c>
      <c r="G24" t="s">
        <v>48</v>
      </c>
      <c r="H24">
        <v>396</v>
      </c>
    </row>
    <row r="25" spans="1:8">
      <c r="A25" t="s">
        <v>55</v>
      </c>
      <c r="B25" t="s">
        <v>5</v>
      </c>
      <c r="C25" t="s">
        <v>103</v>
      </c>
      <c r="D25" t="s">
        <v>119</v>
      </c>
      <c r="E25">
        <v>23</v>
      </c>
      <c r="F25" s="2">
        <v>0.1619718309859155</v>
      </c>
      <c r="G25" t="s">
        <v>47</v>
      </c>
      <c r="H25">
        <v>142</v>
      </c>
    </row>
    <row r="26" spans="1:8">
      <c r="A26" t="s">
        <v>56</v>
      </c>
      <c r="B26" t="s">
        <v>6</v>
      </c>
      <c r="C26" t="s">
        <v>112</v>
      </c>
      <c r="D26" t="s">
        <v>119</v>
      </c>
      <c r="E26">
        <v>66</v>
      </c>
      <c r="F26" s="2">
        <v>0.05</v>
      </c>
      <c r="G26" t="s">
        <v>117</v>
      </c>
      <c r="H26">
        <v>1320</v>
      </c>
    </row>
    <row r="27" spans="1:8">
      <c r="A27" t="s">
        <v>56</v>
      </c>
      <c r="B27" t="s">
        <v>6</v>
      </c>
      <c r="C27" t="s">
        <v>101</v>
      </c>
      <c r="D27" t="s">
        <v>119</v>
      </c>
      <c r="E27">
        <v>96</v>
      </c>
      <c r="F27" s="2">
        <v>0.0768</v>
      </c>
      <c r="G27" t="s">
        <v>49</v>
      </c>
      <c r="H27">
        <v>1250</v>
      </c>
    </row>
    <row r="28" spans="1:8">
      <c r="A28" t="s">
        <v>56</v>
      </c>
      <c r="B28" t="s">
        <v>6</v>
      </c>
      <c r="C28" t="s">
        <v>102</v>
      </c>
      <c r="D28" t="s">
        <v>119</v>
      </c>
      <c r="E28">
        <v>109</v>
      </c>
      <c r="F28" s="2">
        <v>0.12601156069364161</v>
      </c>
      <c r="G28" t="s">
        <v>48</v>
      </c>
      <c r="H28">
        <v>865</v>
      </c>
    </row>
    <row r="29" spans="1:8">
      <c r="A29" t="s">
        <v>56</v>
      </c>
      <c r="B29" t="s">
        <v>6</v>
      </c>
      <c r="C29" t="s">
        <v>103</v>
      </c>
      <c r="D29" t="s">
        <v>119</v>
      </c>
      <c r="E29">
        <v>63</v>
      </c>
      <c r="F29" s="2">
        <v>0.18103448275862069</v>
      </c>
      <c r="G29" t="s">
        <v>47</v>
      </c>
      <c r="H29">
        <v>348</v>
      </c>
    </row>
    <row r="30" spans="1:8">
      <c r="A30" t="s">
        <v>57</v>
      </c>
      <c r="B30" t="s">
        <v>7</v>
      </c>
      <c r="C30" t="s">
        <v>112</v>
      </c>
      <c r="D30" t="s">
        <v>119</v>
      </c>
      <c r="E30">
        <v>95</v>
      </c>
      <c r="F30" s="2">
        <v>0.069648093841642222</v>
      </c>
      <c r="G30" t="s">
        <v>117</v>
      </c>
      <c r="H30">
        <v>1364</v>
      </c>
    </row>
    <row r="31" spans="1:8">
      <c r="A31" t="s">
        <v>57</v>
      </c>
      <c r="B31" t="s">
        <v>7</v>
      </c>
      <c r="C31" t="s">
        <v>101</v>
      </c>
      <c r="D31" t="s">
        <v>119</v>
      </c>
      <c r="E31">
        <v>101</v>
      </c>
      <c r="F31" s="2">
        <v>0.076111529766390351</v>
      </c>
      <c r="G31" t="s">
        <v>49</v>
      </c>
      <c r="H31">
        <v>1327</v>
      </c>
    </row>
    <row r="32" spans="1:8">
      <c r="A32" t="s">
        <v>57</v>
      </c>
      <c r="B32" t="s">
        <v>7</v>
      </c>
      <c r="C32" t="s">
        <v>102</v>
      </c>
      <c r="D32" t="s">
        <v>119</v>
      </c>
      <c r="E32">
        <v>76</v>
      </c>
      <c r="F32" s="2">
        <v>0.10453920220082531</v>
      </c>
      <c r="G32" t="s">
        <v>48</v>
      </c>
      <c r="H32">
        <v>727</v>
      </c>
    </row>
    <row r="33" spans="1:8">
      <c r="A33" t="s">
        <v>57</v>
      </c>
      <c r="B33" t="s">
        <v>7</v>
      </c>
      <c r="C33" t="s">
        <v>103</v>
      </c>
      <c r="D33" t="s">
        <v>119</v>
      </c>
      <c r="E33">
        <v>32</v>
      </c>
      <c r="F33" s="2">
        <v>0.1553398058252427</v>
      </c>
      <c r="G33" t="s">
        <v>47</v>
      </c>
      <c r="H33">
        <v>206</v>
      </c>
    </row>
    <row r="34" spans="1:8">
      <c r="A34" t="s">
        <v>58</v>
      </c>
      <c r="B34" t="s">
        <v>8</v>
      </c>
      <c r="C34" t="s">
        <v>112</v>
      </c>
      <c r="D34" t="s">
        <v>119</v>
      </c>
      <c r="E34">
        <v>86</v>
      </c>
      <c r="F34" s="2">
        <v>0.060648801128349791</v>
      </c>
      <c r="G34" t="s">
        <v>117</v>
      </c>
      <c r="H34">
        <v>1418</v>
      </c>
    </row>
    <row r="35" spans="1:8">
      <c r="A35" t="s">
        <v>58</v>
      </c>
      <c r="B35" t="s">
        <v>8</v>
      </c>
      <c r="C35" t="s">
        <v>101</v>
      </c>
      <c r="D35" t="s">
        <v>119</v>
      </c>
      <c r="E35">
        <v>106</v>
      </c>
      <c r="F35" s="2">
        <v>0.081039755351681952</v>
      </c>
      <c r="G35" t="s">
        <v>49</v>
      </c>
      <c r="H35">
        <v>1308</v>
      </c>
    </row>
    <row r="36" spans="1:8">
      <c r="A36" t="s">
        <v>58</v>
      </c>
      <c r="B36" t="s">
        <v>8</v>
      </c>
      <c r="C36" t="s">
        <v>102</v>
      </c>
      <c r="D36" t="s">
        <v>119</v>
      </c>
      <c r="E36">
        <v>133</v>
      </c>
      <c r="F36" s="2">
        <v>0.14440825190010859</v>
      </c>
      <c r="G36" t="s">
        <v>48</v>
      </c>
      <c r="H36">
        <v>921</v>
      </c>
    </row>
    <row r="37" spans="1:8">
      <c r="A37" t="s">
        <v>58</v>
      </c>
      <c r="B37" t="s">
        <v>8</v>
      </c>
      <c r="C37" t="s">
        <v>103</v>
      </c>
      <c r="D37" t="s">
        <v>119</v>
      </c>
      <c r="E37">
        <v>92</v>
      </c>
      <c r="F37" s="2">
        <v>0.20444444444444446</v>
      </c>
      <c r="G37" t="s">
        <v>47</v>
      </c>
      <c r="H37">
        <v>450</v>
      </c>
    </row>
    <row r="38" spans="1:8">
      <c r="A38" t="s">
        <v>59</v>
      </c>
      <c r="B38" t="s">
        <v>9</v>
      </c>
      <c r="C38" t="s">
        <v>112</v>
      </c>
      <c r="D38" t="s">
        <v>119</v>
      </c>
      <c r="E38">
        <v>87</v>
      </c>
      <c r="F38" s="2">
        <v>0.066059225512528477</v>
      </c>
      <c r="G38" t="s">
        <v>117</v>
      </c>
      <c r="H38">
        <v>1317</v>
      </c>
    </row>
    <row r="39" spans="1:8">
      <c r="A39" t="s">
        <v>59</v>
      </c>
      <c r="B39" t="s">
        <v>9</v>
      </c>
      <c r="C39" t="s">
        <v>101</v>
      </c>
      <c r="D39" t="s">
        <v>119</v>
      </c>
      <c r="E39">
        <v>61</v>
      </c>
      <c r="F39" s="2">
        <v>0.0494728304947283</v>
      </c>
      <c r="G39" t="s">
        <v>49</v>
      </c>
      <c r="H39">
        <v>1233</v>
      </c>
    </row>
    <row r="40" spans="1:8">
      <c r="A40" t="s">
        <v>59</v>
      </c>
      <c r="B40" t="s">
        <v>9</v>
      </c>
      <c r="C40" t="s">
        <v>102</v>
      </c>
      <c r="D40" t="s">
        <v>119</v>
      </c>
      <c r="E40">
        <v>79</v>
      </c>
      <c r="F40" s="2">
        <v>0.081865284974093261</v>
      </c>
      <c r="G40" t="s">
        <v>48</v>
      </c>
      <c r="H40">
        <v>965</v>
      </c>
    </row>
    <row r="41" spans="1:8">
      <c r="A41" t="s">
        <v>59</v>
      </c>
      <c r="B41" t="s">
        <v>9</v>
      </c>
      <c r="C41" t="s">
        <v>103</v>
      </c>
      <c r="D41" t="s">
        <v>119</v>
      </c>
      <c r="E41">
        <v>45</v>
      </c>
      <c r="F41" s="2">
        <v>0.15306122448979592</v>
      </c>
      <c r="G41" t="s">
        <v>47</v>
      </c>
      <c r="H41">
        <v>294</v>
      </c>
    </row>
    <row r="42" spans="1:8">
      <c r="A42" t="s">
        <v>60</v>
      </c>
      <c r="B42" t="s">
        <v>10</v>
      </c>
      <c r="C42" t="s">
        <v>112</v>
      </c>
      <c r="D42" t="s">
        <v>119</v>
      </c>
      <c r="E42">
        <v>59</v>
      </c>
      <c r="F42" s="2">
        <v>0.044261065266316582</v>
      </c>
      <c r="G42" t="s">
        <v>117</v>
      </c>
      <c r="H42">
        <v>1333</v>
      </c>
    </row>
    <row r="43" spans="1:8">
      <c r="A43" t="s">
        <v>60</v>
      </c>
      <c r="B43" t="s">
        <v>10</v>
      </c>
      <c r="C43" t="s">
        <v>101</v>
      </c>
      <c r="D43" t="s">
        <v>119</v>
      </c>
      <c r="E43">
        <v>49</v>
      </c>
      <c r="F43" s="2">
        <v>0.044464609800362979</v>
      </c>
      <c r="G43" t="s">
        <v>49</v>
      </c>
      <c r="H43">
        <v>1102</v>
      </c>
    </row>
    <row r="44" spans="1:8">
      <c r="A44" t="s">
        <v>60</v>
      </c>
      <c r="B44" t="s">
        <v>10</v>
      </c>
      <c r="C44" t="s">
        <v>102</v>
      </c>
      <c r="D44" t="s">
        <v>119</v>
      </c>
      <c r="E44">
        <v>58</v>
      </c>
      <c r="F44" s="2">
        <v>0.088685015290519878</v>
      </c>
      <c r="G44" t="s">
        <v>48</v>
      </c>
      <c r="H44">
        <v>654</v>
      </c>
    </row>
    <row r="45" spans="1:8">
      <c r="A45" t="s">
        <v>60</v>
      </c>
      <c r="B45" t="s">
        <v>10</v>
      </c>
      <c r="C45" t="s">
        <v>103</v>
      </c>
      <c r="D45" t="s">
        <v>119</v>
      </c>
      <c r="E45">
        <v>40</v>
      </c>
      <c r="F45" s="2">
        <v>0.18018018018018017</v>
      </c>
      <c r="G45" t="s">
        <v>47</v>
      </c>
      <c r="H45">
        <v>222</v>
      </c>
    </row>
    <row r="46" spans="1:8">
      <c r="A46" t="s">
        <v>61</v>
      </c>
      <c r="B46" t="s">
        <v>11</v>
      </c>
      <c r="C46" t="s">
        <v>112</v>
      </c>
      <c r="D46" t="s">
        <v>119</v>
      </c>
      <c r="E46">
        <v>29</v>
      </c>
      <c r="F46" s="2">
        <v>0.039671682626538987</v>
      </c>
      <c r="G46" t="s">
        <v>117</v>
      </c>
      <c r="H46">
        <v>731</v>
      </c>
    </row>
    <row r="47" spans="1:8">
      <c r="A47" t="s">
        <v>61</v>
      </c>
      <c r="B47" t="s">
        <v>11</v>
      </c>
      <c r="C47" t="s">
        <v>101</v>
      </c>
      <c r="D47" t="s">
        <v>119</v>
      </c>
      <c r="E47">
        <v>36</v>
      </c>
      <c r="F47" s="2">
        <v>0.059800664451827246</v>
      </c>
      <c r="G47" t="s">
        <v>49</v>
      </c>
      <c r="H47">
        <v>602</v>
      </c>
    </row>
    <row r="48" spans="1:8">
      <c r="A48" t="s">
        <v>61</v>
      </c>
      <c r="B48" t="s">
        <v>11</v>
      </c>
      <c r="C48" t="s">
        <v>102</v>
      </c>
      <c r="D48" t="s">
        <v>119</v>
      </c>
      <c r="E48">
        <v>50</v>
      </c>
      <c r="F48" s="2">
        <v>0.10266940451745379</v>
      </c>
      <c r="G48" t="s">
        <v>48</v>
      </c>
      <c r="H48">
        <v>487</v>
      </c>
    </row>
    <row r="49" spans="1:8">
      <c r="A49" t="s">
        <v>61</v>
      </c>
      <c r="B49" t="s">
        <v>11</v>
      </c>
      <c r="C49" t="s">
        <v>103</v>
      </c>
      <c r="D49" t="s">
        <v>119</v>
      </c>
      <c r="E49">
        <v>29</v>
      </c>
      <c r="F49" s="2">
        <v>0.14077669902912621</v>
      </c>
      <c r="G49" t="s">
        <v>47</v>
      </c>
      <c r="H49">
        <v>206</v>
      </c>
    </row>
    <row r="50" spans="1:8">
      <c r="A50" t="s">
        <v>62</v>
      </c>
      <c r="B50" t="s">
        <v>12</v>
      </c>
      <c r="C50" t="s">
        <v>112</v>
      </c>
      <c r="D50" t="s">
        <v>119</v>
      </c>
      <c r="E50">
        <v>115</v>
      </c>
      <c r="F50" s="2">
        <v>0.15625</v>
      </c>
      <c r="G50" t="s">
        <v>117</v>
      </c>
      <c r="H50">
        <v>736</v>
      </c>
    </row>
    <row r="51" spans="1:8">
      <c r="A51" t="s">
        <v>62</v>
      </c>
      <c r="B51" t="s">
        <v>12</v>
      </c>
      <c r="C51" t="s">
        <v>101</v>
      </c>
      <c r="D51" t="s">
        <v>119</v>
      </c>
      <c r="E51">
        <v>68</v>
      </c>
      <c r="F51" s="2">
        <v>0.13572854291417166</v>
      </c>
      <c r="G51" t="s">
        <v>49</v>
      </c>
      <c r="H51">
        <v>501</v>
      </c>
    </row>
    <row r="52" spans="1:8">
      <c r="A52" t="s">
        <v>62</v>
      </c>
      <c r="B52" t="s">
        <v>12</v>
      </c>
      <c r="C52" t="s">
        <v>102</v>
      </c>
      <c r="D52" t="s">
        <v>119</v>
      </c>
      <c r="E52">
        <v>43</v>
      </c>
      <c r="F52" s="2">
        <v>0.16287878787878787</v>
      </c>
      <c r="G52" t="s">
        <v>48</v>
      </c>
      <c r="H52">
        <v>264</v>
      </c>
    </row>
    <row r="53" spans="1:8">
      <c r="A53" t="s">
        <v>62</v>
      </c>
      <c r="B53" t="s">
        <v>12</v>
      </c>
      <c r="C53" t="s">
        <v>103</v>
      </c>
      <c r="D53" t="s">
        <v>119</v>
      </c>
      <c r="E53">
        <v>19</v>
      </c>
      <c r="F53" s="2">
        <v>0.27941176470588236</v>
      </c>
      <c r="G53" t="s">
        <v>47</v>
      </c>
      <c r="H53">
        <v>68</v>
      </c>
    </row>
    <row r="54" spans="1:8">
      <c r="A54" t="s">
        <v>63</v>
      </c>
      <c r="B54" t="s">
        <v>13</v>
      </c>
      <c r="C54" t="s">
        <v>112</v>
      </c>
      <c r="D54" t="s">
        <v>119</v>
      </c>
      <c r="E54">
        <v>60</v>
      </c>
      <c r="F54" s="2">
        <v>0.036900369003690037</v>
      </c>
      <c r="G54" t="s">
        <v>117</v>
      </c>
      <c r="H54">
        <v>1626</v>
      </c>
    </row>
    <row r="55" spans="1:8">
      <c r="A55" t="s">
        <v>63</v>
      </c>
      <c r="B55" t="s">
        <v>13</v>
      </c>
      <c r="C55" t="s">
        <v>101</v>
      </c>
      <c r="D55" t="s">
        <v>119</v>
      </c>
      <c r="E55">
        <v>75</v>
      </c>
      <c r="F55" s="2">
        <v>0.065387968613775063</v>
      </c>
      <c r="G55" t="s">
        <v>49</v>
      </c>
      <c r="H55">
        <v>1147</v>
      </c>
    </row>
    <row r="56" spans="1:8">
      <c r="A56" t="s">
        <v>63</v>
      </c>
      <c r="B56" t="s">
        <v>13</v>
      </c>
      <c r="C56" t="s">
        <v>102</v>
      </c>
      <c r="D56" t="s">
        <v>119</v>
      </c>
      <c r="E56">
        <v>73</v>
      </c>
      <c r="F56" s="2">
        <v>0.11869918699186992</v>
      </c>
      <c r="G56" t="s">
        <v>48</v>
      </c>
      <c r="H56">
        <v>615</v>
      </c>
    </row>
    <row r="57" spans="1:8">
      <c r="A57" t="s">
        <v>63</v>
      </c>
      <c r="B57" t="s">
        <v>13</v>
      </c>
      <c r="C57" t="s">
        <v>103</v>
      </c>
      <c r="D57" t="s">
        <v>119</v>
      </c>
      <c r="E57">
        <v>29</v>
      </c>
      <c r="F57" s="2">
        <v>0.16022099447513813</v>
      </c>
      <c r="G57" t="s">
        <v>47</v>
      </c>
      <c r="H57">
        <v>181</v>
      </c>
    </row>
    <row r="58" spans="1:8">
      <c r="A58" t="s">
        <v>64</v>
      </c>
      <c r="B58" t="s">
        <v>14</v>
      </c>
      <c r="C58" t="s">
        <v>112</v>
      </c>
      <c r="D58" t="s">
        <v>119</v>
      </c>
      <c r="E58">
        <v>34</v>
      </c>
      <c r="F58" s="2">
        <v>0.044386422976501305</v>
      </c>
      <c r="G58" t="s">
        <v>117</v>
      </c>
      <c r="H58">
        <v>766</v>
      </c>
    </row>
    <row r="59" spans="1:8">
      <c r="A59" t="s">
        <v>64</v>
      </c>
      <c r="B59" t="s">
        <v>14</v>
      </c>
      <c r="C59" t="s">
        <v>101</v>
      </c>
      <c r="D59" t="s">
        <v>119</v>
      </c>
      <c r="E59">
        <v>53</v>
      </c>
      <c r="F59" s="2">
        <v>0.062279670975323151</v>
      </c>
      <c r="G59" t="s">
        <v>49</v>
      </c>
      <c r="H59">
        <v>851</v>
      </c>
    </row>
    <row r="60" spans="1:8">
      <c r="A60" t="s">
        <v>64</v>
      </c>
      <c r="B60" t="s">
        <v>14</v>
      </c>
      <c r="C60" t="s">
        <v>102</v>
      </c>
      <c r="D60" t="s">
        <v>119</v>
      </c>
      <c r="E60">
        <v>57</v>
      </c>
      <c r="F60" s="2">
        <v>0.10401459854014598</v>
      </c>
      <c r="G60" t="s">
        <v>48</v>
      </c>
      <c r="H60">
        <v>548</v>
      </c>
    </row>
    <row r="61" spans="1:8">
      <c r="A61" t="s">
        <v>64</v>
      </c>
      <c r="B61" t="s">
        <v>14</v>
      </c>
      <c r="C61" t="s">
        <v>103</v>
      </c>
      <c r="D61" t="s">
        <v>119</v>
      </c>
      <c r="E61">
        <v>40</v>
      </c>
      <c r="F61" s="2">
        <v>0.23952095808383234</v>
      </c>
      <c r="G61" t="s">
        <v>47</v>
      </c>
      <c r="H61">
        <v>167</v>
      </c>
    </row>
    <row r="62" spans="1:8">
      <c r="A62" t="s">
        <v>65</v>
      </c>
      <c r="B62" t="s">
        <v>15</v>
      </c>
      <c r="C62" t="s">
        <v>112</v>
      </c>
      <c r="D62" t="s">
        <v>119</v>
      </c>
      <c r="E62">
        <v>40</v>
      </c>
      <c r="F62" s="2">
        <v>0.059084194977843424</v>
      </c>
      <c r="G62" t="s">
        <v>117</v>
      </c>
      <c r="H62">
        <v>677</v>
      </c>
    </row>
    <row r="63" spans="1:8">
      <c r="A63" t="s">
        <v>65</v>
      </c>
      <c r="B63" t="s">
        <v>15</v>
      </c>
      <c r="C63" t="s">
        <v>101</v>
      </c>
      <c r="D63" t="s">
        <v>119</v>
      </c>
      <c r="E63">
        <v>32</v>
      </c>
      <c r="F63" s="2">
        <v>0.0481203007518797</v>
      </c>
      <c r="G63" t="s">
        <v>49</v>
      </c>
      <c r="H63">
        <v>665</v>
      </c>
    </row>
    <row r="64" spans="1:8">
      <c r="A64" t="s">
        <v>65</v>
      </c>
      <c r="B64" t="s">
        <v>15</v>
      </c>
      <c r="C64" t="s">
        <v>102</v>
      </c>
      <c r="D64" t="s">
        <v>119</v>
      </c>
      <c r="E64">
        <v>49</v>
      </c>
      <c r="F64" s="2">
        <v>0.1180722891566265</v>
      </c>
      <c r="G64" t="s">
        <v>48</v>
      </c>
      <c r="H64">
        <v>415</v>
      </c>
    </row>
    <row r="65" spans="1:8">
      <c r="A65" t="s">
        <v>65</v>
      </c>
      <c r="B65" t="s">
        <v>15</v>
      </c>
      <c r="C65" t="s">
        <v>103</v>
      </c>
      <c r="D65" t="s">
        <v>119</v>
      </c>
      <c r="E65">
        <v>44</v>
      </c>
      <c r="F65" s="2">
        <v>0.27160493827160492</v>
      </c>
      <c r="G65" t="s">
        <v>47</v>
      </c>
      <c r="H65">
        <v>162</v>
      </c>
    </row>
    <row r="66" spans="1:8">
      <c r="A66" t="s">
        <v>66</v>
      </c>
      <c r="B66" t="s">
        <v>16</v>
      </c>
      <c r="C66" t="s">
        <v>112</v>
      </c>
      <c r="D66" t="s">
        <v>119</v>
      </c>
      <c r="E66">
        <v>120</v>
      </c>
      <c r="F66" s="2">
        <v>0.05636449037106623</v>
      </c>
      <c r="G66" t="s">
        <v>117</v>
      </c>
      <c r="H66">
        <v>2129</v>
      </c>
    </row>
    <row r="67" spans="1:8">
      <c r="A67" t="s">
        <v>66</v>
      </c>
      <c r="B67" t="s">
        <v>16</v>
      </c>
      <c r="C67" t="s">
        <v>101</v>
      </c>
      <c r="D67" t="s">
        <v>119</v>
      </c>
      <c r="E67">
        <v>140</v>
      </c>
      <c r="F67" s="2">
        <v>0.074309978768577492</v>
      </c>
      <c r="G67" t="s">
        <v>49</v>
      </c>
      <c r="H67">
        <v>1884</v>
      </c>
    </row>
    <row r="68" spans="1:8">
      <c r="A68" t="s">
        <v>66</v>
      </c>
      <c r="B68" t="s">
        <v>16</v>
      </c>
      <c r="C68" t="s">
        <v>102</v>
      </c>
      <c r="D68" t="s">
        <v>119</v>
      </c>
      <c r="E68">
        <v>112</v>
      </c>
      <c r="F68" s="2">
        <v>0.09991079393398751</v>
      </c>
      <c r="G68" t="s">
        <v>48</v>
      </c>
      <c r="H68">
        <v>1121</v>
      </c>
    </row>
    <row r="69" spans="1:8">
      <c r="A69" t="s">
        <v>66</v>
      </c>
      <c r="B69" t="s">
        <v>16</v>
      </c>
      <c r="C69" t="s">
        <v>103</v>
      </c>
      <c r="D69" t="s">
        <v>119</v>
      </c>
      <c r="E69">
        <v>74</v>
      </c>
      <c r="F69" s="2">
        <v>0.22981366459627328</v>
      </c>
      <c r="G69" t="s">
        <v>47</v>
      </c>
      <c r="H69">
        <v>322</v>
      </c>
    </row>
    <row r="70" spans="1:8">
      <c r="A70" t="s">
        <v>67</v>
      </c>
      <c r="B70" t="s">
        <v>17</v>
      </c>
      <c r="C70" t="s">
        <v>112</v>
      </c>
      <c r="D70" t="s">
        <v>119</v>
      </c>
      <c r="E70">
        <v>65</v>
      </c>
      <c r="F70" s="2">
        <v>0.083120204603580564</v>
      </c>
      <c r="G70" t="s">
        <v>117</v>
      </c>
      <c r="H70">
        <v>782</v>
      </c>
    </row>
    <row r="71" spans="1:8">
      <c r="A71" t="s">
        <v>67</v>
      </c>
      <c r="B71" t="s">
        <v>17</v>
      </c>
      <c r="C71" t="s">
        <v>101</v>
      </c>
      <c r="D71" t="s">
        <v>119</v>
      </c>
      <c r="E71">
        <v>80</v>
      </c>
      <c r="F71" s="2">
        <v>0.11747430249632893</v>
      </c>
      <c r="G71" t="s">
        <v>49</v>
      </c>
      <c r="H71">
        <v>681</v>
      </c>
    </row>
    <row r="72" spans="1:8">
      <c r="A72" t="s">
        <v>67</v>
      </c>
      <c r="B72" t="s">
        <v>17</v>
      </c>
      <c r="C72" t="s">
        <v>102</v>
      </c>
      <c r="D72" t="s">
        <v>119</v>
      </c>
      <c r="E72">
        <v>67</v>
      </c>
      <c r="F72" s="2">
        <v>0.13645621181262729</v>
      </c>
      <c r="G72" t="s">
        <v>48</v>
      </c>
      <c r="H72">
        <v>491</v>
      </c>
    </row>
    <row r="73" spans="1:8">
      <c r="A73" t="s">
        <v>67</v>
      </c>
      <c r="B73" t="s">
        <v>17</v>
      </c>
      <c r="C73" t="s">
        <v>103</v>
      </c>
      <c r="D73" t="s">
        <v>119</v>
      </c>
      <c r="E73">
        <v>43</v>
      </c>
      <c r="F73" s="2">
        <v>0.23497267759562843</v>
      </c>
      <c r="G73" t="s">
        <v>47</v>
      </c>
      <c r="H73">
        <v>183</v>
      </c>
    </row>
    <row r="74" spans="1:8">
      <c r="A74" t="s">
        <v>68</v>
      </c>
      <c r="B74" t="s">
        <v>18</v>
      </c>
      <c r="C74" t="s">
        <v>112</v>
      </c>
      <c r="D74" t="s">
        <v>119</v>
      </c>
      <c r="E74">
        <v>94</v>
      </c>
      <c r="F74" s="2">
        <v>0.11352657004830918</v>
      </c>
      <c r="G74" t="s">
        <v>117</v>
      </c>
      <c r="H74">
        <v>828</v>
      </c>
    </row>
    <row r="75" spans="1:8">
      <c r="A75" t="s">
        <v>68</v>
      </c>
      <c r="B75" t="s">
        <v>18</v>
      </c>
      <c r="C75" t="s">
        <v>101</v>
      </c>
      <c r="D75" t="s">
        <v>119</v>
      </c>
      <c r="E75">
        <v>77</v>
      </c>
      <c r="F75" s="2">
        <v>0.11578947368421053</v>
      </c>
      <c r="G75" t="s">
        <v>49</v>
      </c>
      <c r="H75">
        <v>665</v>
      </c>
    </row>
    <row r="76" spans="1:8">
      <c r="A76" t="s">
        <v>68</v>
      </c>
      <c r="B76" t="s">
        <v>18</v>
      </c>
      <c r="C76" t="s">
        <v>102</v>
      </c>
      <c r="D76" t="s">
        <v>119</v>
      </c>
      <c r="E76">
        <v>88</v>
      </c>
      <c r="F76" s="2">
        <v>0.19642857142857142</v>
      </c>
      <c r="G76" t="s">
        <v>48</v>
      </c>
      <c r="H76">
        <v>448</v>
      </c>
    </row>
    <row r="77" spans="1:8">
      <c r="A77" t="s">
        <v>68</v>
      </c>
      <c r="B77" t="s">
        <v>18</v>
      </c>
      <c r="C77" t="s">
        <v>103</v>
      </c>
      <c r="D77" t="s">
        <v>119</v>
      </c>
      <c r="E77">
        <v>50</v>
      </c>
      <c r="F77" s="2">
        <v>0.24875621890547264</v>
      </c>
      <c r="G77" t="s">
        <v>47</v>
      </c>
      <c r="H77">
        <v>201</v>
      </c>
    </row>
    <row r="78" spans="1:8">
      <c r="A78" t="s">
        <v>69</v>
      </c>
      <c r="B78" t="s">
        <v>19</v>
      </c>
      <c r="C78" t="s">
        <v>112</v>
      </c>
      <c r="D78" t="s">
        <v>119</v>
      </c>
      <c r="E78">
        <v>148</v>
      </c>
      <c r="F78" s="2">
        <v>0.075203252032520332</v>
      </c>
      <c r="G78" t="s">
        <v>117</v>
      </c>
      <c r="H78">
        <v>1968</v>
      </c>
    </row>
    <row r="79" spans="1:8">
      <c r="A79" t="s">
        <v>69</v>
      </c>
      <c r="B79" t="s">
        <v>19</v>
      </c>
      <c r="C79" t="s">
        <v>101</v>
      </c>
      <c r="D79" t="s">
        <v>119</v>
      </c>
      <c r="E79">
        <v>138</v>
      </c>
      <c r="F79" s="2">
        <v>0.0935593220338983</v>
      </c>
      <c r="G79" t="s">
        <v>49</v>
      </c>
      <c r="H79">
        <v>1475</v>
      </c>
    </row>
    <row r="80" spans="1:8">
      <c r="A80" t="s">
        <v>69</v>
      </c>
      <c r="B80" t="s">
        <v>19</v>
      </c>
      <c r="C80" t="s">
        <v>102</v>
      </c>
      <c r="D80" t="s">
        <v>119</v>
      </c>
      <c r="E80">
        <v>124</v>
      </c>
      <c r="F80" s="2">
        <v>0.13449023861171366</v>
      </c>
      <c r="G80" t="s">
        <v>48</v>
      </c>
      <c r="H80">
        <v>922</v>
      </c>
    </row>
    <row r="81" spans="1:8">
      <c r="A81" t="s">
        <v>69</v>
      </c>
      <c r="B81" t="s">
        <v>19</v>
      </c>
      <c r="C81" t="s">
        <v>103</v>
      </c>
      <c r="D81" t="s">
        <v>119</v>
      </c>
      <c r="E81">
        <v>104</v>
      </c>
      <c r="F81" s="2">
        <v>0.22462203023758098</v>
      </c>
      <c r="G81" t="s">
        <v>47</v>
      </c>
      <c r="H81">
        <v>463</v>
      </c>
    </row>
    <row r="82" spans="1:8">
      <c r="A82" t="s">
        <v>70</v>
      </c>
      <c r="B82" t="s">
        <v>20</v>
      </c>
      <c r="C82" t="s">
        <v>112</v>
      </c>
      <c r="D82" t="s">
        <v>119</v>
      </c>
      <c r="E82">
        <v>93</v>
      </c>
      <c r="F82" s="2">
        <v>0.14951768488745981</v>
      </c>
      <c r="G82" t="s">
        <v>117</v>
      </c>
      <c r="H82">
        <v>622</v>
      </c>
    </row>
    <row r="83" spans="1:8">
      <c r="A83" t="s">
        <v>70</v>
      </c>
      <c r="B83" t="s">
        <v>20</v>
      </c>
      <c r="C83" t="s">
        <v>101</v>
      </c>
      <c r="D83" t="s">
        <v>119</v>
      </c>
      <c r="E83">
        <v>73</v>
      </c>
      <c r="F83" s="2">
        <v>0.12564543889845095</v>
      </c>
      <c r="G83" t="s">
        <v>49</v>
      </c>
      <c r="H83">
        <v>581</v>
      </c>
    </row>
    <row r="84" spans="1:8">
      <c r="A84" t="s">
        <v>70</v>
      </c>
      <c r="B84" t="s">
        <v>20</v>
      </c>
      <c r="C84" t="s">
        <v>102</v>
      </c>
      <c r="D84" t="s">
        <v>119</v>
      </c>
      <c r="E84">
        <v>59</v>
      </c>
      <c r="F84" s="2">
        <v>0.16208791208791209</v>
      </c>
      <c r="G84" t="s">
        <v>48</v>
      </c>
      <c r="H84">
        <v>364</v>
      </c>
    </row>
    <row r="85" spans="1:8">
      <c r="A85" t="s">
        <v>70</v>
      </c>
      <c r="B85" t="s">
        <v>20</v>
      </c>
      <c r="C85" t="s">
        <v>103</v>
      </c>
      <c r="D85" t="s">
        <v>119</v>
      </c>
      <c r="E85">
        <v>50</v>
      </c>
      <c r="F85" s="2">
        <v>0.29940119760479039</v>
      </c>
      <c r="G85" t="s">
        <v>47</v>
      </c>
      <c r="H85">
        <v>167</v>
      </c>
    </row>
    <row r="86" spans="1:8">
      <c r="A86" t="s">
        <v>71</v>
      </c>
      <c r="B86" t="s">
        <v>21</v>
      </c>
      <c r="C86" t="s">
        <v>112</v>
      </c>
      <c r="D86" t="s">
        <v>119</v>
      </c>
      <c r="E86">
        <v>73</v>
      </c>
      <c r="F86" s="2">
        <v>0.070736434108527133</v>
      </c>
      <c r="G86" t="s">
        <v>117</v>
      </c>
      <c r="H86">
        <v>1032</v>
      </c>
    </row>
    <row r="87" spans="1:8">
      <c r="A87" t="s">
        <v>71</v>
      </c>
      <c r="B87" t="s">
        <v>21</v>
      </c>
      <c r="C87" t="s">
        <v>101</v>
      </c>
      <c r="D87" t="s">
        <v>119</v>
      </c>
      <c r="E87">
        <v>71</v>
      </c>
      <c r="F87" s="2">
        <v>0.10471976401179942</v>
      </c>
      <c r="G87" t="s">
        <v>49</v>
      </c>
      <c r="H87">
        <v>678</v>
      </c>
    </row>
    <row r="88" spans="1:8">
      <c r="A88" t="s">
        <v>71</v>
      </c>
      <c r="B88" t="s">
        <v>21</v>
      </c>
      <c r="C88" t="s">
        <v>102</v>
      </c>
      <c r="D88" t="s">
        <v>119</v>
      </c>
      <c r="E88">
        <v>48</v>
      </c>
      <c r="F88" s="2">
        <v>0.14457831325301204</v>
      </c>
      <c r="G88" t="s">
        <v>48</v>
      </c>
      <c r="H88">
        <v>332</v>
      </c>
    </row>
    <row r="89" spans="1:8">
      <c r="A89" t="s">
        <v>71</v>
      </c>
      <c r="B89" t="s">
        <v>21</v>
      </c>
      <c r="C89" t="s">
        <v>103</v>
      </c>
      <c r="D89" t="s">
        <v>119</v>
      </c>
      <c r="E89">
        <v>35</v>
      </c>
      <c r="F89" s="2">
        <v>0.28225806451612906</v>
      </c>
      <c r="G89" t="s">
        <v>47</v>
      </c>
      <c r="H89">
        <v>124</v>
      </c>
    </row>
    <row r="90" spans="1:8">
      <c r="A90" t="s">
        <v>72</v>
      </c>
      <c r="B90" t="s">
        <v>22</v>
      </c>
      <c r="C90" t="s">
        <v>112</v>
      </c>
      <c r="D90" t="s">
        <v>119</v>
      </c>
      <c r="E90">
        <v>82</v>
      </c>
      <c r="F90" s="2">
        <v>0.12538226299694188</v>
      </c>
      <c r="G90" t="s">
        <v>117</v>
      </c>
      <c r="H90">
        <v>654</v>
      </c>
    </row>
    <row r="91" spans="1:8">
      <c r="A91" t="s">
        <v>72</v>
      </c>
      <c r="B91" t="s">
        <v>22</v>
      </c>
      <c r="C91" t="s">
        <v>101</v>
      </c>
      <c r="D91" t="s">
        <v>119</v>
      </c>
      <c r="E91">
        <v>69</v>
      </c>
      <c r="F91" s="2">
        <v>0.1547085201793722</v>
      </c>
      <c r="G91" t="s">
        <v>49</v>
      </c>
      <c r="H91">
        <v>446</v>
      </c>
    </row>
    <row r="92" spans="1:8">
      <c r="A92" t="s">
        <v>72</v>
      </c>
      <c r="B92" t="s">
        <v>22</v>
      </c>
      <c r="C92" t="s">
        <v>102</v>
      </c>
      <c r="D92" t="s">
        <v>119</v>
      </c>
      <c r="E92">
        <v>45</v>
      </c>
      <c r="F92" s="2">
        <v>0.2</v>
      </c>
      <c r="G92" t="s">
        <v>48</v>
      </c>
      <c r="H92">
        <v>225</v>
      </c>
    </row>
    <row r="93" spans="1:8">
      <c r="A93" t="s">
        <v>72</v>
      </c>
      <c r="B93" t="s">
        <v>22</v>
      </c>
      <c r="C93" t="s">
        <v>103</v>
      </c>
      <c r="D93" t="s">
        <v>119</v>
      </c>
      <c r="E93">
        <v>29</v>
      </c>
      <c r="F93" s="2">
        <v>0.42028985507246375</v>
      </c>
      <c r="G93" t="s">
        <v>47</v>
      </c>
      <c r="H93">
        <v>69</v>
      </c>
    </row>
    <row r="94" spans="1:8">
      <c r="A94" t="s">
        <v>73</v>
      </c>
      <c r="B94" t="s">
        <v>23</v>
      </c>
      <c r="C94" t="s">
        <v>112</v>
      </c>
      <c r="D94" t="s">
        <v>119</v>
      </c>
      <c r="E94">
        <v>29</v>
      </c>
      <c r="F94" s="2">
        <v>0.036848792884371026</v>
      </c>
      <c r="G94" t="s">
        <v>117</v>
      </c>
      <c r="H94">
        <v>787</v>
      </c>
    </row>
    <row r="95" spans="1:8">
      <c r="A95" t="s">
        <v>73</v>
      </c>
      <c r="B95" t="s">
        <v>23</v>
      </c>
      <c r="C95" t="s">
        <v>101</v>
      </c>
      <c r="D95" t="s">
        <v>119</v>
      </c>
      <c r="E95">
        <v>41</v>
      </c>
      <c r="F95" s="2">
        <v>0.046590909090909093</v>
      </c>
      <c r="G95" t="s">
        <v>49</v>
      </c>
      <c r="H95">
        <v>880</v>
      </c>
    </row>
    <row r="96" spans="1:8">
      <c r="A96" t="s">
        <v>73</v>
      </c>
      <c r="B96" t="s">
        <v>23</v>
      </c>
      <c r="C96" t="s">
        <v>102</v>
      </c>
      <c r="D96" t="s">
        <v>119</v>
      </c>
      <c r="E96">
        <v>57</v>
      </c>
      <c r="F96" s="2">
        <v>0.10035211267605634</v>
      </c>
      <c r="G96" t="s">
        <v>48</v>
      </c>
      <c r="H96">
        <v>568</v>
      </c>
    </row>
    <row r="97" spans="1:8">
      <c r="A97" t="s">
        <v>73</v>
      </c>
      <c r="B97" t="s">
        <v>23</v>
      </c>
      <c r="C97" t="s">
        <v>103</v>
      </c>
      <c r="D97" t="s">
        <v>119</v>
      </c>
      <c r="E97">
        <v>41</v>
      </c>
      <c r="F97" s="2">
        <v>0.19711538461538461</v>
      </c>
      <c r="G97" t="s">
        <v>47</v>
      </c>
      <c r="H97">
        <v>208</v>
      </c>
    </row>
    <row r="98" spans="1:8">
      <c r="A98" t="s">
        <v>74</v>
      </c>
      <c r="B98" t="s">
        <v>24</v>
      </c>
      <c r="C98" t="s">
        <v>112</v>
      </c>
      <c r="D98" t="s">
        <v>119</v>
      </c>
      <c r="E98">
        <v>71</v>
      </c>
      <c r="F98" s="2">
        <v>0.08208092485549133</v>
      </c>
      <c r="G98" t="s">
        <v>117</v>
      </c>
      <c r="H98">
        <v>865</v>
      </c>
    </row>
    <row r="99" spans="1:8">
      <c r="A99" t="s">
        <v>74</v>
      </c>
      <c r="B99" t="s">
        <v>24</v>
      </c>
      <c r="C99" t="s">
        <v>101</v>
      </c>
      <c r="D99" t="s">
        <v>119</v>
      </c>
      <c r="E99">
        <v>74</v>
      </c>
      <c r="F99" s="2">
        <v>0.11580594679186229</v>
      </c>
      <c r="G99" t="s">
        <v>49</v>
      </c>
      <c r="H99">
        <v>639</v>
      </c>
    </row>
    <row r="100" spans="1:8">
      <c r="A100" t="s">
        <v>74</v>
      </c>
      <c r="B100" t="s">
        <v>24</v>
      </c>
      <c r="C100" t="s">
        <v>102</v>
      </c>
      <c r="D100" t="s">
        <v>119</v>
      </c>
      <c r="E100">
        <v>51</v>
      </c>
      <c r="F100" s="2">
        <v>0.15044247787610621</v>
      </c>
      <c r="G100" t="s">
        <v>48</v>
      </c>
      <c r="H100">
        <v>339</v>
      </c>
    </row>
    <row r="101" spans="1:8">
      <c r="A101" t="s">
        <v>74</v>
      </c>
      <c r="B101" t="s">
        <v>24</v>
      </c>
      <c r="C101" t="s">
        <v>103</v>
      </c>
      <c r="D101" t="s">
        <v>119</v>
      </c>
      <c r="E101">
        <v>22</v>
      </c>
      <c r="F101" s="2">
        <v>0.20754716981132076</v>
      </c>
      <c r="G101" t="s">
        <v>47</v>
      </c>
      <c r="H101">
        <v>106</v>
      </c>
    </row>
    <row r="102" spans="1:8">
      <c r="A102" t="s">
        <v>75</v>
      </c>
      <c r="B102" t="s">
        <v>25</v>
      </c>
      <c r="C102" t="s">
        <v>112</v>
      </c>
      <c r="D102" t="s">
        <v>119</v>
      </c>
      <c r="E102">
        <v>31</v>
      </c>
      <c r="F102" s="2">
        <v>0.035428571428571427</v>
      </c>
      <c r="G102" t="s">
        <v>117</v>
      </c>
      <c r="H102">
        <v>875</v>
      </c>
    </row>
    <row r="103" spans="1:8">
      <c r="A103" t="s">
        <v>75</v>
      </c>
      <c r="B103" t="s">
        <v>25</v>
      </c>
      <c r="C103" t="s">
        <v>101</v>
      </c>
      <c r="D103" t="s">
        <v>119</v>
      </c>
      <c r="E103">
        <v>38</v>
      </c>
      <c r="F103" s="2">
        <v>0.046004842615012108</v>
      </c>
      <c r="G103" t="s">
        <v>49</v>
      </c>
      <c r="H103">
        <v>826</v>
      </c>
    </row>
    <row r="104" spans="1:8">
      <c r="A104" t="s">
        <v>75</v>
      </c>
      <c r="B104" t="s">
        <v>25</v>
      </c>
      <c r="C104" t="s">
        <v>102</v>
      </c>
      <c r="D104" t="s">
        <v>119</v>
      </c>
      <c r="E104">
        <v>30</v>
      </c>
      <c r="F104" s="2">
        <v>0.0625</v>
      </c>
      <c r="G104" t="s">
        <v>48</v>
      </c>
      <c r="H104">
        <v>480</v>
      </c>
    </row>
    <row r="105" spans="1:8">
      <c r="A105" t="s">
        <v>75</v>
      </c>
      <c r="B105" t="s">
        <v>25</v>
      </c>
      <c r="C105" t="s">
        <v>103</v>
      </c>
      <c r="D105" t="s">
        <v>119</v>
      </c>
      <c r="E105">
        <v>29</v>
      </c>
      <c r="F105" s="2">
        <v>0.17575757575757575</v>
      </c>
      <c r="G105" t="s">
        <v>47</v>
      </c>
      <c r="H105">
        <v>165</v>
      </c>
    </row>
    <row r="106" spans="1:8">
      <c r="A106" t="s">
        <v>76</v>
      </c>
      <c r="B106" t="s">
        <v>26</v>
      </c>
      <c r="C106" t="s">
        <v>112</v>
      </c>
      <c r="D106" t="s">
        <v>119</v>
      </c>
      <c r="E106">
        <v>47</v>
      </c>
      <c r="F106" s="2">
        <v>0.060179257362355951</v>
      </c>
      <c r="G106" t="s">
        <v>117</v>
      </c>
      <c r="H106">
        <v>781</v>
      </c>
    </row>
    <row r="107" spans="1:8">
      <c r="A107" t="s">
        <v>76</v>
      </c>
      <c r="B107" t="s">
        <v>26</v>
      </c>
      <c r="C107" t="s">
        <v>101</v>
      </c>
      <c r="D107" t="s">
        <v>119</v>
      </c>
      <c r="E107">
        <v>56</v>
      </c>
      <c r="F107" s="2">
        <v>0.070796460176991149</v>
      </c>
      <c r="G107" t="s">
        <v>49</v>
      </c>
      <c r="H107">
        <v>791</v>
      </c>
    </row>
    <row r="108" spans="1:8">
      <c r="A108" t="s">
        <v>76</v>
      </c>
      <c r="B108" t="s">
        <v>26</v>
      </c>
      <c r="C108" t="s">
        <v>102</v>
      </c>
      <c r="D108" t="s">
        <v>119</v>
      </c>
      <c r="E108">
        <v>61</v>
      </c>
      <c r="F108" s="2">
        <v>0.12224448897795591</v>
      </c>
      <c r="G108" t="s">
        <v>48</v>
      </c>
      <c r="H108">
        <v>499</v>
      </c>
    </row>
    <row r="109" spans="1:8">
      <c r="A109" t="s">
        <v>76</v>
      </c>
      <c r="B109" t="s">
        <v>26</v>
      </c>
      <c r="C109" t="s">
        <v>103</v>
      </c>
      <c r="D109" t="s">
        <v>119</v>
      </c>
      <c r="E109">
        <v>41</v>
      </c>
      <c r="F109" s="2">
        <v>0.16942148760330578</v>
      </c>
      <c r="G109" t="s">
        <v>47</v>
      </c>
      <c r="H109">
        <v>242</v>
      </c>
    </row>
    <row r="110" spans="1:8">
      <c r="A110" t="s">
        <v>77</v>
      </c>
      <c r="B110" t="s">
        <v>27</v>
      </c>
      <c r="C110" t="s">
        <v>112</v>
      </c>
      <c r="D110" t="s">
        <v>119</v>
      </c>
      <c r="E110">
        <v>54</v>
      </c>
      <c r="F110" s="2">
        <v>0.073569482288828342</v>
      </c>
      <c r="G110" t="s">
        <v>117</v>
      </c>
      <c r="H110">
        <v>734</v>
      </c>
    </row>
    <row r="111" spans="1:8">
      <c r="A111" t="s">
        <v>77</v>
      </c>
      <c r="B111" t="s">
        <v>27</v>
      </c>
      <c r="C111" t="s">
        <v>101</v>
      </c>
      <c r="D111" t="s">
        <v>119</v>
      </c>
      <c r="E111">
        <v>59</v>
      </c>
      <c r="F111" s="2">
        <v>0.080491132332878579</v>
      </c>
      <c r="G111" t="s">
        <v>49</v>
      </c>
      <c r="H111">
        <v>733</v>
      </c>
    </row>
    <row r="112" spans="1:8">
      <c r="A112" t="s">
        <v>77</v>
      </c>
      <c r="B112" t="s">
        <v>27</v>
      </c>
      <c r="C112" t="s">
        <v>102</v>
      </c>
      <c r="D112" t="s">
        <v>119</v>
      </c>
      <c r="E112">
        <v>64</v>
      </c>
      <c r="F112" s="2">
        <v>0.15421686746987953</v>
      </c>
      <c r="G112" t="s">
        <v>48</v>
      </c>
      <c r="H112">
        <v>415</v>
      </c>
    </row>
    <row r="113" spans="1:8">
      <c r="A113" t="s">
        <v>77</v>
      </c>
      <c r="B113" t="s">
        <v>27</v>
      </c>
      <c r="C113" t="s">
        <v>103</v>
      </c>
      <c r="D113" t="s">
        <v>119</v>
      </c>
      <c r="E113">
        <v>49</v>
      </c>
      <c r="F113" s="2">
        <v>0.20675105485232068</v>
      </c>
      <c r="G113" t="s">
        <v>47</v>
      </c>
      <c r="H113">
        <v>237</v>
      </c>
    </row>
    <row r="114" spans="1:8">
      <c r="A114" t="s">
        <v>78</v>
      </c>
      <c r="B114" t="s">
        <v>28</v>
      </c>
      <c r="C114" t="s">
        <v>112</v>
      </c>
      <c r="D114" t="s">
        <v>119</v>
      </c>
      <c r="E114">
        <v>42</v>
      </c>
      <c r="F114" s="2">
        <v>0.0472972972972973</v>
      </c>
      <c r="G114" t="s">
        <v>117</v>
      </c>
      <c r="H114">
        <v>888</v>
      </c>
    </row>
    <row r="115" spans="1:8">
      <c r="A115" t="s">
        <v>78</v>
      </c>
      <c r="B115" t="s">
        <v>28</v>
      </c>
      <c r="C115" t="s">
        <v>101</v>
      </c>
      <c r="D115" t="s">
        <v>119</v>
      </c>
      <c r="E115">
        <v>49</v>
      </c>
      <c r="F115" s="2">
        <v>0.068820224719101125</v>
      </c>
      <c r="G115" t="s">
        <v>49</v>
      </c>
      <c r="H115">
        <v>712</v>
      </c>
    </row>
    <row r="116" spans="1:8">
      <c r="A116" t="s">
        <v>78</v>
      </c>
      <c r="B116" t="s">
        <v>28</v>
      </c>
      <c r="C116" t="s">
        <v>102</v>
      </c>
      <c r="D116" t="s">
        <v>119</v>
      </c>
      <c r="E116">
        <v>66</v>
      </c>
      <c r="F116" s="2">
        <v>0.14442013129102846</v>
      </c>
      <c r="G116" t="s">
        <v>48</v>
      </c>
      <c r="H116">
        <v>457</v>
      </c>
    </row>
    <row r="117" spans="1:8">
      <c r="A117" t="s">
        <v>78</v>
      </c>
      <c r="B117" t="s">
        <v>28</v>
      </c>
      <c r="C117" t="s">
        <v>103</v>
      </c>
      <c r="D117" t="s">
        <v>119</v>
      </c>
      <c r="E117">
        <v>33</v>
      </c>
      <c r="F117" s="2">
        <v>0.19879518072289157</v>
      </c>
      <c r="G117" t="s">
        <v>47</v>
      </c>
      <c r="H117">
        <v>166</v>
      </c>
    </row>
    <row r="118" spans="1:8">
      <c r="A118" t="s">
        <v>79</v>
      </c>
      <c r="B118" t="s">
        <v>29</v>
      </c>
      <c r="C118" t="s">
        <v>112</v>
      </c>
      <c r="D118" t="s">
        <v>119</v>
      </c>
      <c r="E118">
        <v>176</v>
      </c>
      <c r="F118" s="2">
        <v>0.11717709720372836</v>
      </c>
      <c r="G118" t="s">
        <v>117</v>
      </c>
      <c r="H118">
        <v>1502</v>
      </c>
    </row>
    <row r="119" spans="1:8">
      <c r="A119" t="s">
        <v>79</v>
      </c>
      <c r="B119" t="s">
        <v>29</v>
      </c>
      <c r="C119" t="s">
        <v>101</v>
      </c>
      <c r="D119" t="s">
        <v>119</v>
      </c>
      <c r="E119">
        <v>135</v>
      </c>
      <c r="F119" s="2">
        <v>0.11862917398945519</v>
      </c>
      <c r="G119" t="s">
        <v>49</v>
      </c>
      <c r="H119">
        <v>1138</v>
      </c>
    </row>
    <row r="120" spans="1:8">
      <c r="A120" t="s">
        <v>79</v>
      </c>
      <c r="B120" t="s">
        <v>29</v>
      </c>
      <c r="C120" t="s">
        <v>102</v>
      </c>
      <c r="D120" t="s">
        <v>119</v>
      </c>
      <c r="E120">
        <v>119</v>
      </c>
      <c r="F120" s="2">
        <v>0.16690042075736325</v>
      </c>
      <c r="G120" t="s">
        <v>48</v>
      </c>
      <c r="H120">
        <v>713</v>
      </c>
    </row>
    <row r="121" spans="1:8">
      <c r="A121" t="s">
        <v>79</v>
      </c>
      <c r="B121" t="s">
        <v>29</v>
      </c>
      <c r="C121" t="s">
        <v>103</v>
      </c>
      <c r="D121" t="s">
        <v>119</v>
      </c>
      <c r="E121">
        <v>59</v>
      </c>
      <c r="F121" s="2">
        <v>0.21299638989169675</v>
      </c>
      <c r="G121" t="s">
        <v>47</v>
      </c>
      <c r="H121">
        <v>277</v>
      </c>
    </row>
    <row r="122" spans="1:8">
      <c r="A122" t="s">
        <v>80</v>
      </c>
      <c r="B122" t="s">
        <v>30</v>
      </c>
      <c r="C122" t="s">
        <v>112</v>
      </c>
      <c r="D122" t="s">
        <v>119</v>
      </c>
      <c r="E122">
        <v>23</v>
      </c>
      <c r="F122" s="2">
        <v>0.028255528255528257</v>
      </c>
      <c r="G122" t="s">
        <v>117</v>
      </c>
      <c r="H122">
        <v>814</v>
      </c>
    </row>
    <row r="123" spans="1:8">
      <c r="A123" t="s">
        <v>80</v>
      </c>
      <c r="B123" t="s">
        <v>30</v>
      </c>
      <c r="C123" t="s">
        <v>101</v>
      </c>
      <c r="D123" t="s">
        <v>119</v>
      </c>
      <c r="E123">
        <v>33</v>
      </c>
      <c r="F123" s="2">
        <v>0.044654939106901215</v>
      </c>
      <c r="G123" t="s">
        <v>49</v>
      </c>
      <c r="H123">
        <v>739</v>
      </c>
    </row>
    <row r="124" spans="1:8">
      <c r="A124" t="s">
        <v>80</v>
      </c>
      <c r="B124" t="s">
        <v>30</v>
      </c>
      <c r="C124" t="s">
        <v>102</v>
      </c>
      <c r="D124" t="s">
        <v>119</v>
      </c>
      <c r="E124">
        <v>53</v>
      </c>
      <c r="F124" s="2">
        <v>0.10114503816793893</v>
      </c>
      <c r="G124" t="s">
        <v>48</v>
      </c>
      <c r="H124">
        <v>524</v>
      </c>
    </row>
    <row r="125" spans="1:8">
      <c r="A125" t="s">
        <v>80</v>
      </c>
      <c r="B125" t="s">
        <v>30</v>
      </c>
      <c r="C125" t="s">
        <v>103</v>
      </c>
      <c r="D125" t="s">
        <v>119</v>
      </c>
      <c r="E125">
        <v>31</v>
      </c>
      <c r="F125" s="2">
        <v>0.18787878787878787</v>
      </c>
      <c r="G125" t="s">
        <v>47</v>
      </c>
      <c r="H125">
        <v>165</v>
      </c>
    </row>
    <row r="126" spans="1:8">
      <c r="A126" t="s">
        <v>81</v>
      </c>
      <c r="B126" t="s">
        <v>31</v>
      </c>
      <c r="C126" t="s">
        <v>112</v>
      </c>
      <c r="D126" t="s">
        <v>119</v>
      </c>
      <c r="E126">
        <v>60</v>
      </c>
      <c r="F126" s="2">
        <v>0.044510385756676561</v>
      </c>
      <c r="G126" t="s">
        <v>117</v>
      </c>
      <c r="H126">
        <v>1348</v>
      </c>
    </row>
    <row r="127" spans="1:8">
      <c r="A127" t="s">
        <v>81</v>
      </c>
      <c r="B127" t="s">
        <v>31</v>
      </c>
      <c r="C127" t="s">
        <v>101</v>
      </c>
      <c r="D127" t="s">
        <v>119</v>
      </c>
      <c r="E127">
        <v>64</v>
      </c>
      <c r="F127" s="2">
        <v>0.048967100229533281</v>
      </c>
      <c r="G127" t="s">
        <v>49</v>
      </c>
      <c r="H127">
        <v>1307</v>
      </c>
    </row>
    <row r="128" spans="1:8">
      <c r="A128" t="s">
        <v>81</v>
      </c>
      <c r="B128" t="s">
        <v>31</v>
      </c>
      <c r="C128" t="s">
        <v>102</v>
      </c>
      <c r="D128" t="s">
        <v>119</v>
      </c>
      <c r="E128">
        <v>103</v>
      </c>
      <c r="F128" s="2">
        <v>0.11269146608315099</v>
      </c>
      <c r="G128" t="s">
        <v>48</v>
      </c>
      <c r="H128">
        <v>914</v>
      </c>
    </row>
    <row r="129" spans="1:8">
      <c r="A129" t="s">
        <v>81</v>
      </c>
      <c r="B129" t="s">
        <v>31</v>
      </c>
      <c r="C129" t="s">
        <v>103</v>
      </c>
      <c r="D129" t="s">
        <v>119</v>
      </c>
      <c r="E129">
        <v>56</v>
      </c>
      <c r="F129" s="2">
        <v>0.16045845272206305</v>
      </c>
      <c r="G129" t="s">
        <v>47</v>
      </c>
      <c r="H129">
        <v>349</v>
      </c>
    </row>
    <row r="130" spans="1:8">
      <c r="A130" t="s">
        <v>82</v>
      </c>
      <c r="B130" t="s">
        <v>32</v>
      </c>
      <c r="C130" t="s">
        <v>112</v>
      </c>
      <c r="D130" t="s">
        <v>119</v>
      </c>
      <c r="E130">
        <v>32</v>
      </c>
      <c r="F130" s="2">
        <v>0.041558441558441558</v>
      </c>
      <c r="G130" t="s">
        <v>117</v>
      </c>
      <c r="H130">
        <v>770</v>
      </c>
    </row>
    <row r="131" spans="1:8">
      <c r="A131" t="s">
        <v>82</v>
      </c>
      <c r="B131" t="s">
        <v>32</v>
      </c>
      <c r="C131" t="s">
        <v>101</v>
      </c>
      <c r="D131" t="s">
        <v>119</v>
      </c>
      <c r="E131">
        <v>44</v>
      </c>
      <c r="F131" s="2">
        <v>0.062322946175637391</v>
      </c>
      <c r="G131" t="s">
        <v>49</v>
      </c>
      <c r="H131">
        <v>706</v>
      </c>
    </row>
    <row r="132" spans="1:8">
      <c r="A132" t="s">
        <v>82</v>
      </c>
      <c r="B132" t="s">
        <v>32</v>
      </c>
      <c r="C132" t="s">
        <v>102</v>
      </c>
      <c r="D132" t="s">
        <v>119</v>
      </c>
      <c r="E132">
        <v>37</v>
      </c>
      <c r="F132" s="2">
        <v>0.0744466800804829</v>
      </c>
      <c r="G132" t="s">
        <v>48</v>
      </c>
      <c r="H132">
        <v>497</v>
      </c>
    </row>
    <row r="133" spans="1:8">
      <c r="A133" t="s">
        <v>82</v>
      </c>
      <c r="B133" t="s">
        <v>32</v>
      </c>
      <c r="C133" t="s">
        <v>103</v>
      </c>
      <c r="D133" t="s">
        <v>119</v>
      </c>
      <c r="E133">
        <v>35</v>
      </c>
      <c r="F133" s="2">
        <v>0.17326732673267325</v>
      </c>
      <c r="G133" t="s">
        <v>47</v>
      </c>
      <c r="H133">
        <v>202</v>
      </c>
    </row>
    <row r="134" spans="1:8">
      <c r="A134" t="s">
        <v>83</v>
      </c>
      <c r="B134" t="s">
        <v>33</v>
      </c>
      <c r="C134" t="s">
        <v>112</v>
      </c>
      <c r="D134" t="s">
        <v>119</v>
      </c>
      <c r="E134">
        <v>79</v>
      </c>
      <c r="F134" s="2">
        <v>0.065560165975103737</v>
      </c>
      <c r="G134" t="s">
        <v>117</v>
      </c>
      <c r="H134">
        <v>1205</v>
      </c>
    </row>
    <row r="135" spans="1:8">
      <c r="A135" t="s">
        <v>83</v>
      </c>
      <c r="B135" t="s">
        <v>33</v>
      </c>
      <c r="C135" t="s">
        <v>101</v>
      </c>
      <c r="D135" t="s">
        <v>119</v>
      </c>
      <c r="E135">
        <v>69</v>
      </c>
      <c r="F135" s="2">
        <v>0.067120622568093383</v>
      </c>
      <c r="G135" t="s">
        <v>49</v>
      </c>
      <c r="H135">
        <v>1028</v>
      </c>
    </row>
    <row r="136" spans="1:8">
      <c r="A136" t="s">
        <v>83</v>
      </c>
      <c r="B136" t="s">
        <v>33</v>
      </c>
      <c r="C136" t="s">
        <v>102</v>
      </c>
      <c r="D136" t="s">
        <v>119</v>
      </c>
      <c r="E136">
        <v>62</v>
      </c>
      <c r="F136" s="2">
        <v>0.08528198074277854</v>
      </c>
      <c r="G136" t="s">
        <v>48</v>
      </c>
      <c r="H136">
        <v>727</v>
      </c>
    </row>
    <row r="137" spans="1:8">
      <c r="A137" t="s">
        <v>83</v>
      </c>
      <c r="B137" t="s">
        <v>33</v>
      </c>
      <c r="C137" t="s">
        <v>103</v>
      </c>
      <c r="D137" t="s">
        <v>119</v>
      </c>
      <c r="E137">
        <v>54</v>
      </c>
      <c r="F137" s="2">
        <v>0.13533834586466165</v>
      </c>
      <c r="G137" t="s">
        <v>47</v>
      </c>
      <c r="H137">
        <v>399</v>
      </c>
    </row>
    <row r="138" spans="1:8">
      <c r="A138" t="s">
        <v>84</v>
      </c>
      <c r="B138" t="s">
        <v>34</v>
      </c>
      <c r="C138" t="s">
        <v>112</v>
      </c>
      <c r="D138" t="s">
        <v>119</v>
      </c>
      <c r="E138">
        <v>161</v>
      </c>
      <c r="F138" s="2">
        <v>0.071396895787139689</v>
      </c>
      <c r="G138" t="s">
        <v>117</v>
      </c>
      <c r="H138">
        <v>2255</v>
      </c>
    </row>
    <row r="139" spans="1:8">
      <c r="A139" t="s">
        <v>84</v>
      </c>
      <c r="B139" t="s">
        <v>34</v>
      </c>
      <c r="C139" t="s">
        <v>101</v>
      </c>
      <c r="D139" t="s">
        <v>119</v>
      </c>
      <c r="E139">
        <v>168</v>
      </c>
      <c r="F139" s="2">
        <v>0.079658605974395447</v>
      </c>
      <c r="G139" t="s">
        <v>49</v>
      </c>
      <c r="H139">
        <v>2109</v>
      </c>
    </row>
    <row r="140" spans="1:8">
      <c r="A140" t="s">
        <v>84</v>
      </c>
      <c r="B140" t="s">
        <v>34</v>
      </c>
      <c r="C140" t="s">
        <v>102</v>
      </c>
      <c r="D140" t="s">
        <v>119</v>
      </c>
      <c r="E140">
        <v>136</v>
      </c>
      <c r="F140" s="2">
        <v>0.1027190332326284</v>
      </c>
      <c r="G140" t="s">
        <v>48</v>
      </c>
      <c r="H140">
        <v>1324</v>
      </c>
    </row>
    <row r="141" spans="1:8">
      <c r="A141" t="s">
        <v>84</v>
      </c>
      <c r="B141" t="s">
        <v>34</v>
      </c>
      <c r="C141" t="s">
        <v>103</v>
      </c>
      <c r="D141" t="s">
        <v>119</v>
      </c>
      <c r="E141">
        <v>120</v>
      </c>
      <c r="F141" s="2">
        <v>0.24948024948024949</v>
      </c>
      <c r="G141" t="s">
        <v>47</v>
      </c>
      <c r="H141">
        <v>481</v>
      </c>
    </row>
    <row r="142" spans="1:8">
      <c r="A142" t="s">
        <v>85</v>
      </c>
      <c r="B142" t="s">
        <v>35</v>
      </c>
      <c r="C142" t="s">
        <v>112</v>
      </c>
      <c r="D142" t="s">
        <v>119</v>
      </c>
      <c r="E142">
        <v>110</v>
      </c>
      <c r="F142" s="2">
        <v>0.19197207678883071</v>
      </c>
      <c r="G142" t="s">
        <v>117</v>
      </c>
      <c r="H142">
        <v>573</v>
      </c>
    </row>
    <row r="143" spans="1:8">
      <c r="A143" t="s">
        <v>85</v>
      </c>
      <c r="B143" t="s">
        <v>35</v>
      </c>
      <c r="C143" t="s">
        <v>101</v>
      </c>
      <c r="D143" t="s">
        <v>119</v>
      </c>
      <c r="E143">
        <v>62</v>
      </c>
      <c r="F143" s="2">
        <v>0.17222222222222222</v>
      </c>
      <c r="G143" t="s">
        <v>49</v>
      </c>
      <c r="H143">
        <v>360</v>
      </c>
    </row>
    <row r="144" spans="1:8">
      <c r="A144" t="s">
        <v>85</v>
      </c>
      <c r="B144" t="s">
        <v>35</v>
      </c>
      <c r="C144" t="s">
        <v>102</v>
      </c>
      <c r="D144" t="s">
        <v>119</v>
      </c>
      <c r="E144">
        <v>53</v>
      </c>
      <c r="F144" s="2">
        <v>0.25853658536585367</v>
      </c>
      <c r="G144" t="s">
        <v>48</v>
      </c>
      <c r="H144">
        <v>205</v>
      </c>
    </row>
    <row r="145" spans="1:8">
      <c r="A145" t="s">
        <v>85</v>
      </c>
      <c r="B145" t="s">
        <v>35</v>
      </c>
      <c r="C145" t="s">
        <v>103</v>
      </c>
      <c r="D145" t="s">
        <v>119</v>
      </c>
      <c r="E145">
        <v>20</v>
      </c>
      <c r="F145" s="2">
        <v>0.32786885245901637</v>
      </c>
      <c r="G145" t="s">
        <v>47</v>
      </c>
      <c r="H145">
        <v>61</v>
      </c>
    </row>
    <row r="146" spans="1:8">
      <c r="A146" t="s">
        <v>86</v>
      </c>
      <c r="B146" t="s">
        <v>36</v>
      </c>
      <c r="C146" t="s">
        <v>112</v>
      </c>
      <c r="D146" t="s">
        <v>119</v>
      </c>
      <c r="E146">
        <v>26</v>
      </c>
      <c r="F146" s="2">
        <v>0.039816232771822356</v>
      </c>
      <c r="G146" t="s">
        <v>117</v>
      </c>
      <c r="H146">
        <v>653</v>
      </c>
    </row>
    <row r="147" spans="1:8">
      <c r="A147" t="s">
        <v>86</v>
      </c>
      <c r="B147" t="s">
        <v>36</v>
      </c>
      <c r="C147" t="s">
        <v>101</v>
      </c>
      <c r="D147" t="s">
        <v>119</v>
      </c>
      <c r="E147">
        <v>37</v>
      </c>
      <c r="F147" s="2">
        <v>0.075356415478615074</v>
      </c>
      <c r="G147" t="s">
        <v>49</v>
      </c>
      <c r="H147">
        <v>491</v>
      </c>
    </row>
    <row r="148" spans="1:8">
      <c r="A148" t="s">
        <v>86</v>
      </c>
      <c r="B148" t="s">
        <v>36</v>
      </c>
      <c r="C148" t="s">
        <v>102</v>
      </c>
      <c r="D148" t="s">
        <v>119</v>
      </c>
      <c r="E148">
        <v>47</v>
      </c>
      <c r="F148" s="2">
        <v>0.15309446254071662</v>
      </c>
      <c r="G148" t="s">
        <v>48</v>
      </c>
      <c r="H148">
        <v>307</v>
      </c>
    </row>
    <row r="149" spans="1:8">
      <c r="A149" t="s">
        <v>86</v>
      </c>
      <c r="B149" t="s">
        <v>36</v>
      </c>
      <c r="C149" t="s">
        <v>103</v>
      </c>
      <c r="D149" t="s">
        <v>119</v>
      </c>
      <c r="E149">
        <v>21</v>
      </c>
      <c r="F149" s="2">
        <v>0.1891891891891892</v>
      </c>
      <c r="G149" t="s">
        <v>47</v>
      </c>
      <c r="H149">
        <v>111</v>
      </c>
    </row>
    <row r="150" spans="1:8">
      <c r="A150" t="s">
        <v>87</v>
      </c>
      <c r="B150" t="s">
        <v>37</v>
      </c>
      <c r="C150" t="s">
        <v>112</v>
      </c>
      <c r="D150" t="s">
        <v>119</v>
      </c>
      <c r="E150">
        <v>52</v>
      </c>
      <c r="F150" s="2">
        <v>0.06235011990407674</v>
      </c>
      <c r="G150" t="s">
        <v>117</v>
      </c>
      <c r="H150">
        <v>834</v>
      </c>
    </row>
    <row r="151" spans="1:8">
      <c r="A151" t="s">
        <v>87</v>
      </c>
      <c r="B151" t="s">
        <v>37</v>
      </c>
      <c r="C151" t="s">
        <v>101</v>
      </c>
      <c r="D151" t="s">
        <v>119</v>
      </c>
      <c r="E151">
        <v>61</v>
      </c>
      <c r="F151" s="2">
        <v>0.10627177700348432</v>
      </c>
      <c r="G151" t="s">
        <v>49</v>
      </c>
      <c r="H151">
        <v>574</v>
      </c>
    </row>
    <row r="152" spans="1:8">
      <c r="A152" t="s">
        <v>87</v>
      </c>
      <c r="B152" t="s">
        <v>37</v>
      </c>
      <c r="C152" t="s">
        <v>102</v>
      </c>
      <c r="D152" t="s">
        <v>119</v>
      </c>
      <c r="E152">
        <v>60</v>
      </c>
      <c r="F152" s="2">
        <v>0.14925373134328357</v>
      </c>
      <c r="G152" t="s">
        <v>48</v>
      </c>
      <c r="H152">
        <v>402</v>
      </c>
    </row>
    <row r="153" spans="1:8">
      <c r="A153" t="s">
        <v>87</v>
      </c>
      <c r="B153" t="s">
        <v>37</v>
      </c>
      <c r="C153" t="s">
        <v>103</v>
      </c>
      <c r="D153" t="s">
        <v>119</v>
      </c>
      <c r="E153">
        <v>58</v>
      </c>
      <c r="F153" s="2">
        <v>0.29145728643216079</v>
      </c>
      <c r="G153" t="s">
        <v>47</v>
      </c>
      <c r="H153">
        <v>199</v>
      </c>
    </row>
    <row r="154" spans="1:8">
      <c r="A154" t="s">
        <v>88</v>
      </c>
      <c r="B154" t="s">
        <v>38</v>
      </c>
      <c r="C154" t="s">
        <v>112</v>
      </c>
      <c r="D154" t="s">
        <v>119</v>
      </c>
      <c r="E154">
        <v>36</v>
      </c>
      <c r="F154" s="2">
        <v>0.042502951593860687</v>
      </c>
      <c r="G154" t="s">
        <v>117</v>
      </c>
      <c r="H154">
        <v>847</v>
      </c>
    </row>
    <row r="155" spans="1:8">
      <c r="A155" t="s">
        <v>88</v>
      </c>
      <c r="B155" t="s">
        <v>38</v>
      </c>
      <c r="C155" t="s">
        <v>101</v>
      </c>
      <c r="D155" t="s">
        <v>119</v>
      </c>
      <c r="E155">
        <v>44</v>
      </c>
      <c r="F155" s="2">
        <v>0.056994818652849742</v>
      </c>
      <c r="G155" t="s">
        <v>49</v>
      </c>
      <c r="H155">
        <v>772</v>
      </c>
    </row>
    <row r="156" spans="1:8">
      <c r="A156" t="s">
        <v>88</v>
      </c>
      <c r="B156" t="s">
        <v>38</v>
      </c>
      <c r="C156" t="s">
        <v>102</v>
      </c>
      <c r="D156" t="s">
        <v>119</v>
      </c>
      <c r="E156">
        <v>45</v>
      </c>
      <c r="F156" s="2">
        <v>0.0782608695652174</v>
      </c>
      <c r="G156" t="s">
        <v>48</v>
      </c>
      <c r="H156">
        <v>575</v>
      </c>
    </row>
    <row r="157" spans="1:8">
      <c r="A157" t="s">
        <v>88</v>
      </c>
      <c r="B157" t="s">
        <v>38</v>
      </c>
      <c r="C157" t="s">
        <v>103</v>
      </c>
      <c r="D157" t="s">
        <v>119</v>
      </c>
      <c r="E157">
        <v>48</v>
      </c>
      <c r="F157" s="2">
        <v>0.20779220779220781</v>
      </c>
      <c r="G157" t="s">
        <v>47</v>
      </c>
      <c r="H157">
        <v>231</v>
      </c>
    </row>
    <row r="158" spans="1:8">
      <c r="A158" t="s">
        <v>89</v>
      </c>
      <c r="B158" t="s">
        <v>39</v>
      </c>
      <c r="C158" t="s">
        <v>112</v>
      </c>
      <c r="D158" t="s">
        <v>119</v>
      </c>
      <c r="E158">
        <v>91</v>
      </c>
      <c r="F158" s="2">
        <v>0.1324599708879185</v>
      </c>
      <c r="G158" t="s">
        <v>117</v>
      </c>
      <c r="H158">
        <v>687</v>
      </c>
    </row>
    <row r="159" spans="1:8">
      <c r="A159" t="s">
        <v>89</v>
      </c>
      <c r="B159" t="s">
        <v>39</v>
      </c>
      <c r="C159" t="s">
        <v>101</v>
      </c>
      <c r="D159" t="s">
        <v>119</v>
      </c>
      <c r="E159">
        <v>86</v>
      </c>
      <c r="F159" s="2">
        <v>0.17269076305220885</v>
      </c>
      <c r="G159" t="s">
        <v>49</v>
      </c>
      <c r="H159">
        <v>498</v>
      </c>
    </row>
    <row r="160" spans="1:8">
      <c r="A160" t="s">
        <v>89</v>
      </c>
      <c r="B160" t="s">
        <v>39</v>
      </c>
      <c r="C160" t="s">
        <v>102</v>
      </c>
      <c r="D160" t="s">
        <v>119</v>
      </c>
      <c r="E160">
        <v>67</v>
      </c>
      <c r="F160" s="2">
        <v>0.2087227414330218</v>
      </c>
      <c r="G160" t="s">
        <v>48</v>
      </c>
      <c r="H160">
        <v>321</v>
      </c>
    </row>
    <row r="161" spans="1:8">
      <c r="A161" t="s">
        <v>89</v>
      </c>
      <c r="B161" t="s">
        <v>39</v>
      </c>
      <c r="C161" t="s">
        <v>103</v>
      </c>
      <c r="D161" t="s">
        <v>119</v>
      </c>
      <c r="E161">
        <v>35</v>
      </c>
      <c r="F161" s="2">
        <v>0.32110091743119268</v>
      </c>
      <c r="G161" t="s">
        <v>47</v>
      </c>
      <c r="H161">
        <v>109</v>
      </c>
    </row>
    <row r="162" spans="1:8">
      <c r="A162" t="s">
        <v>90</v>
      </c>
      <c r="B162" t="s">
        <v>40</v>
      </c>
      <c r="C162" t="s">
        <v>112</v>
      </c>
      <c r="D162" t="s">
        <v>119</v>
      </c>
      <c r="E162">
        <v>72</v>
      </c>
      <c r="F162" s="2">
        <v>0.10315186246418338</v>
      </c>
      <c r="G162" t="s">
        <v>117</v>
      </c>
      <c r="H162">
        <v>698</v>
      </c>
    </row>
    <row r="163" spans="1:8">
      <c r="A163" t="s">
        <v>90</v>
      </c>
      <c r="B163" t="s">
        <v>40</v>
      </c>
      <c r="C163" t="s">
        <v>101</v>
      </c>
      <c r="D163" t="s">
        <v>119</v>
      </c>
      <c r="E163">
        <v>61</v>
      </c>
      <c r="F163" s="2">
        <v>0.11685823754789272</v>
      </c>
      <c r="G163" t="s">
        <v>49</v>
      </c>
      <c r="H163">
        <v>522</v>
      </c>
    </row>
    <row r="164" spans="1:8">
      <c r="A164" t="s">
        <v>90</v>
      </c>
      <c r="B164" t="s">
        <v>40</v>
      </c>
      <c r="C164" t="s">
        <v>102</v>
      </c>
      <c r="D164" t="s">
        <v>119</v>
      </c>
      <c r="E164">
        <v>53</v>
      </c>
      <c r="F164" s="2">
        <v>0.15362318840579711</v>
      </c>
      <c r="G164" t="s">
        <v>48</v>
      </c>
      <c r="H164">
        <v>345</v>
      </c>
    </row>
    <row r="165" spans="1:8">
      <c r="A165" t="s">
        <v>90</v>
      </c>
      <c r="B165" t="s">
        <v>40</v>
      </c>
      <c r="C165" t="s">
        <v>103</v>
      </c>
      <c r="D165" t="s">
        <v>119</v>
      </c>
      <c r="E165">
        <v>30</v>
      </c>
      <c r="F165" s="2">
        <v>0.24</v>
      </c>
      <c r="G165" t="s">
        <v>47</v>
      </c>
      <c r="H165">
        <v>125</v>
      </c>
    </row>
    <row r="166" spans="1:8">
      <c r="A166" t="s">
        <v>91</v>
      </c>
      <c r="B166" t="s">
        <v>41</v>
      </c>
      <c r="C166" t="s">
        <v>112</v>
      </c>
      <c r="D166" t="s">
        <v>119</v>
      </c>
      <c r="E166">
        <v>225</v>
      </c>
      <c r="F166" s="2">
        <v>0.11380880121396054</v>
      </c>
      <c r="G166" t="s">
        <v>117</v>
      </c>
      <c r="H166">
        <v>1977</v>
      </c>
    </row>
    <row r="167" spans="1:8">
      <c r="A167" t="s">
        <v>91</v>
      </c>
      <c r="B167" t="s">
        <v>41</v>
      </c>
      <c r="C167" t="s">
        <v>101</v>
      </c>
      <c r="D167" t="s">
        <v>119</v>
      </c>
      <c r="E167">
        <v>173</v>
      </c>
      <c r="F167" s="2">
        <v>0.1291044776119403</v>
      </c>
      <c r="G167" t="s">
        <v>49</v>
      </c>
      <c r="H167">
        <v>1340</v>
      </c>
    </row>
    <row r="168" spans="1:8">
      <c r="A168" t="s">
        <v>91</v>
      </c>
      <c r="B168" t="s">
        <v>41</v>
      </c>
      <c r="C168" t="s">
        <v>102</v>
      </c>
      <c r="D168" t="s">
        <v>119</v>
      </c>
      <c r="E168">
        <v>176</v>
      </c>
      <c r="F168" s="2">
        <v>0.20045558086560364</v>
      </c>
      <c r="G168" t="s">
        <v>48</v>
      </c>
      <c r="H168">
        <v>878</v>
      </c>
    </row>
    <row r="169" spans="1:8">
      <c r="A169" t="s">
        <v>91</v>
      </c>
      <c r="B169" t="s">
        <v>41</v>
      </c>
      <c r="C169" t="s">
        <v>103</v>
      </c>
      <c r="D169" t="s">
        <v>119</v>
      </c>
      <c r="E169">
        <v>63</v>
      </c>
      <c r="F169" s="2">
        <v>0.26923076923076922</v>
      </c>
      <c r="G169" t="s">
        <v>47</v>
      </c>
      <c r="H169">
        <v>234</v>
      </c>
    </row>
    <row r="170" spans="1:8">
      <c r="A170" t="s">
        <v>92</v>
      </c>
      <c r="B170" t="s">
        <v>42</v>
      </c>
      <c r="C170" t="s">
        <v>112</v>
      </c>
      <c r="D170" t="s">
        <v>119</v>
      </c>
      <c r="E170">
        <v>77</v>
      </c>
      <c r="F170" s="2">
        <v>0.11143270622286541</v>
      </c>
      <c r="G170" t="s">
        <v>117</v>
      </c>
      <c r="H170">
        <v>691</v>
      </c>
    </row>
    <row r="171" spans="1:8">
      <c r="A171" t="s">
        <v>92</v>
      </c>
      <c r="B171" t="s">
        <v>42</v>
      </c>
      <c r="C171" t="s">
        <v>101</v>
      </c>
      <c r="D171" t="s">
        <v>119</v>
      </c>
      <c r="E171">
        <v>64</v>
      </c>
      <c r="F171" s="2">
        <v>0.11428571428571428</v>
      </c>
      <c r="G171" t="s">
        <v>49</v>
      </c>
      <c r="H171">
        <v>560</v>
      </c>
    </row>
    <row r="172" spans="1:8">
      <c r="A172" t="s">
        <v>92</v>
      </c>
      <c r="B172" t="s">
        <v>42</v>
      </c>
      <c r="C172" t="s">
        <v>102</v>
      </c>
      <c r="D172" t="s">
        <v>119</v>
      </c>
      <c r="E172">
        <v>56</v>
      </c>
      <c r="F172" s="2">
        <v>0.16</v>
      </c>
      <c r="G172" t="s">
        <v>48</v>
      </c>
      <c r="H172">
        <v>350</v>
      </c>
    </row>
    <row r="173" spans="1:8">
      <c r="A173" t="s">
        <v>92</v>
      </c>
      <c r="B173" t="s">
        <v>42</v>
      </c>
      <c r="C173" t="s">
        <v>103</v>
      </c>
      <c r="D173" t="s">
        <v>119</v>
      </c>
      <c r="E173">
        <v>28</v>
      </c>
      <c r="F173" s="2">
        <v>0.23529411764705882</v>
      </c>
      <c r="G173" t="s">
        <v>47</v>
      </c>
      <c r="H173">
        <v>119</v>
      </c>
    </row>
    <row r="174" spans="1:8">
      <c r="A174" t="s">
        <v>93</v>
      </c>
      <c r="B174" t="s">
        <v>43</v>
      </c>
      <c r="C174" t="s">
        <v>112</v>
      </c>
      <c r="D174" t="s">
        <v>119</v>
      </c>
      <c r="E174">
        <v>70</v>
      </c>
      <c r="F174" s="2">
        <v>0.10852713178294573</v>
      </c>
      <c r="G174" t="s">
        <v>117</v>
      </c>
      <c r="H174">
        <v>645</v>
      </c>
    </row>
    <row r="175" spans="1:8">
      <c r="A175" t="s">
        <v>93</v>
      </c>
      <c r="B175" t="s">
        <v>43</v>
      </c>
      <c r="C175" t="s">
        <v>101</v>
      </c>
      <c r="D175" t="s">
        <v>119</v>
      </c>
      <c r="E175">
        <v>53</v>
      </c>
      <c r="F175" s="2">
        <v>0.14363143631436315</v>
      </c>
      <c r="G175" t="s">
        <v>49</v>
      </c>
      <c r="H175">
        <v>369</v>
      </c>
    </row>
    <row r="176" spans="1:8">
      <c r="A176" t="s">
        <v>93</v>
      </c>
      <c r="B176" t="s">
        <v>43</v>
      </c>
      <c r="C176" t="s">
        <v>102</v>
      </c>
      <c r="D176" t="s">
        <v>119</v>
      </c>
      <c r="E176">
        <v>23</v>
      </c>
      <c r="F176" s="2">
        <v>0.116751269035533</v>
      </c>
      <c r="G176" t="s">
        <v>48</v>
      </c>
      <c r="H176">
        <v>197</v>
      </c>
    </row>
    <row r="177" spans="1:8">
      <c r="A177" t="s">
        <v>93</v>
      </c>
      <c r="B177" t="s">
        <v>43</v>
      </c>
      <c r="C177" t="s">
        <v>103</v>
      </c>
      <c r="D177" t="s">
        <v>119</v>
      </c>
      <c r="E177">
        <v>11</v>
      </c>
      <c r="F177" s="2">
        <v>0.19642857142857142</v>
      </c>
      <c r="G177" t="s">
        <v>47</v>
      </c>
      <c r="H177">
        <v>56</v>
      </c>
    </row>
    <row r="178" spans="1:8">
      <c r="A178" t="s">
        <v>94</v>
      </c>
      <c r="B178" t="s">
        <v>44</v>
      </c>
      <c r="C178" t="s">
        <v>112</v>
      </c>
      <c r="D178" t="s">
        <v>119</v>
      </c>
      <c r="E178">
        <v>175</v>
      </c>
      <c r="F178" s="2">
        <v>0.26515151515151514</v>
      </c>
      <c r="G178" t="s">
        <v>117</v>
      </c>
      <c r="H178">
        <v>660</v>
      </c>
    </row>
    <row r="179" spans="1:8">
      <c r="A179" t="s">
        <v>94</v>
      </c>
      <c r="B179" t="s">
        <v>44</v>
      </c>
      <c r="C179" t="s">
        <v>101</v>
      </c>
      <c r="D179" t="s">
        <v>119</v>
      </c>
      <c r="E179">
        <v>77</v>
      </c>
      <c r="F179" s="2">
        <v>0.17303370786516853</v>
      </c>
      <c r="G179" t="s">
        <v>49</v>
      </c>
      <c r="H179">
        <v>445</v>
      </c>
    </row>
    <row r="180" spans="1:8">
      <c r="A180" t="s">
        <v>94</v>
      </c>
      <c r="B180" t="s">
        <v>44</v>
      </c>
      <c r="C180" t="s">
        <v>102</v>
      </c>
      <c r="D180" t="s">
        <v>119</v>
      </c>
      <c r="E180">
        <v>65</v>
      </c>
      <c r="F180" s="2">
        <v>0.23985239852398524</v>
      </c>
      <c r="G180" t="s">
        <v>48</v>
      </c>
      <c r="H180">
        <v>271</v>
      </c>
    </row>
    <row r="181" spans="1:8">
      <c r="A181" t="s">
        <v>94</v>
      </c>
      <c r="B181" t="s">
        <v>44</v>
      </c>
      <c r="C181" t="s">
        <v>103</v>
      </c>
      <c r="D181" t="s">
        <v>119</v>
      </c>
      <c r="E181">
        <v>22</v>
      </c>
      <c r="F181" s="2">
        <v>0.28205128205128205</v>
      </c>
      <c r="G181" t="s">
        <v>47</v>
      </c>
      <c r="H181">
        <v>78</v>
      </c>
    </row>
    <row r="182" spans="1:8">
      <c r="A182" t="s">
        <v>107</v>
      </c>
      <c r="B182" t="s">
        <v>104</v>
      </c>
      <c r="C182" t="s">
        <v>112</v>
      </c>
      <c r="D182" t="s">
        <v>119</v>
      </c>
      <c r="E182">
        <f>'[7]Dataset'!$G$37</f>
        <v>3998</v>
      </c>
      <c r="F182" s="2">
        <f>'[7]Dataset'!$I$37</f>
        <v>0.081131539429359953</v>
      </c>
      <c r="G182" t="s">
        <v>117</v>
      </c>
      <c r="H182">
        <f>'[7]Dataset'!$H$37</f>
        <v>49278</v>
      </c>
    </row>
    <row r="183" spans="1:8">
      <c r="A183" t="s">
        <v>107</v>
      </c>
      <c r="B183" t="s">
        <v>104</v>
      </c>
      <c r="C183" t="s">
        <v>101</v>
      </c>
      <c r="D183" t="s">
        <v>119</v>
      </c>
      <c r="E183">
        <f>'[7]Dataset'!$G$41</f>
        <v>3540</v>
      </c>
      <c r="F183" s="2">
        <f>'[7]Dataset'!$I$41</f>
        <v>0.087664990961095562</v>
      </c>
      <c r="G183" t="s">
        <v>49</v>
      </c>
      <c r="H183">
        <f>'[7]Dataset'!$H$41</f>
        <v>40381</v>
      </c>
    </row>
    <row r="184" spans="1:8">
      <c r="A184" t="s">
        <v>107</v>
      </c>
      <c r="B184" t="s">
        <v>104</v>
      </c>
      <c r="C184" t="s">
        <v>102</v>
      </c>
      <c r="D184" t="s">
        <v>119</v>
      </c>
      <c r="E184">
        <f>'[7]Dataset'!$G$45</f>
        <v>3279</v>
      </c>
      <c r="F184" s="2">
        <f>'[7]Dataset'!$I$45</f>
        <v>0.12789110339716839</v>
      </c>
      <c r="G184" t="s">
        <v>48</v>
      </c>
      <c r="H184">
        <f>'[7]Dataset'!$H$45</f>
        <v>25639</v>
      </c>
    </row>
    <row r="185" spans="1:8">
      <c r="A185" t="s">
        <v>107</v>
      </c>
      <c r="B185" t="s">
        <v>104</v>
      </c>
      <c r="C185" t="s">
        <v>103</v>
      </c>
      <c r="D185" t="s">
        <v>119</v>
      </c>
      <c r="E185">
        <f>'[7]Dataset'!$G$49</f>
        <v>2038</v>
      </c>
      <c r="F185" s="2">
        <f>'[7]Dataset'!$I$49</f>
        <v>0.20958453311394487</v>
      </c>
      <c r="G185" t="s">
        <v>47</v>
      </c>
      <c r="H185">
        <f>'[7]Dataset'!$H$49</f>
        <v>9724</v>
      </c>
    </row>
    <row r="186" spans="1:8">
      <c r="A186" t="s">
        <v>105</v>
      </c>
      <c r="B186" t="s">
        <v>115</v>
      </c>
      <c r="C186" t="s">
        <v>112</v>
      </c>
      <c r="D186" t="s">
        <v>119</v>
      </c>
      <c r="E186">
        <f>'[8]Dataset'!$G$37</f>
        <v>657090</v>
      </c>
      <c r="F186" s="2">
        <f>'[8]Dataset'!$I$37</f>
        <v>0.0877917389535509</v>
      </c>
      <c r="G186" t="s">
        <v>117</v>
      </c>
      <c r="H186">
        <f>'[8]Dataset'!$H$37</f>
        <v>7484645</v>
      </c>
    </row>
    <row r="187" spans="1:8">
      <c r="A187" t="s">
        <v>105</v>
      </c>
      <c r="B187" t="s">
        <v>115</v>
      </c>
      <c r="C187" t="s">
        <v>101</v>
      </c>
      <c r="D187" t="s">
        <v>119</v>
      </c>
      <c r="E187">
        <f>'[8]Dataset'!$G$41</f>
        <v>581125</v>
      </c>
      <c r="F187" s="2">
        <f>'[8]Dataset'!$I$41</f>
        <v>0.098111282886167619</v>
      </c>
      <c r="G187" t="s">
        <v>49</v>
      </c>
      <c r="H187">
        <f>'[8]Dataset'!$H$41</f>
        <v>5923121</v>
      </c>
    </row>
    <row r="188" spans="1:8">
      <c r="A188" t="s">
        <v>105</v>
      </c>
      <c r="B188" t="s">
        <v>115</v>
      </c>
      <c r="C188" t="s">
        <v>102</v>
      </c>
      <c r="D188" t="s">
        <v>119</v>
      </c>
      <c r="E188">
        <f>'[8]Dataset'!$G$45</f>
        <v>508058</v>
      </c>
      <c r="F188" s="2">
        <f>'[8]Dataset'!$I$45</f>
        <v>0.13785889419398115</v>
      </c>
      <c r="G188" t="s">
        <v>48</v>
      </c>
      <c r="H188">
        <f>'[8]Dataset'!$H$45</f>
        <v>3685348</v>
      </c>
    </row>
    <row r="189" spans="1:8">
      <c r="A189" t="s">
        <v>105</v>
      </c>
      <c r="B189" t="s">
        <v>115</v>
      </c>
      <c r="C189" t="s">
        <v>103</v>
      </c>
      <c r="D189" t="s">
        <v>119</v>
      </c>
      <c r="E189">
        <f>'[8]Dataset'!$G$49</f>
        <v>321779</v>
      </c>
      <c r="F189" s="2">
        <f>'[8]Dataset'!$I$49</f>
        <v>0.22117280098097708</v>
      </c>
      <c r="G189" t="s">
        <v>47</v>
      </c>
      <c r="H189">
        <f>'[8]Dataset'!$H$49</f>
        <v>1454876</v>
      </c>
    </row>
  </sheetData>
  <pageMargins left="0.7" right="0.7" top="0.75" bottom="0.75" header="0.3" footer="0.3"/>
  <headerFooter scaleWithDoc="1" alignWithMargins="0" differentFirst="0" differentOddEven="0"/>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H377"/>
  <sheetViews>
    <sheetView view="normal" workbookViewId="0">
      <selection pane="topLeft" activeCell="B12" sqref="B12"/>
    </sheetView>
  </sheetViews>
  <sheetFormatPr defaultRowHeight="15"/>
  <cols>
    <col min="1" max="1" width="15.00390625" customWidth="1"/>
    <col min="2" max="2" width="32.625" customWidth="1"/>
    <col min="3" max="3" width="15.75390625" customWidth="1"/>
    <col min="4" max="4" width="77.875" customWidth="1"/>
    <col min="7" max="7" width="14.625" customWidth="1"/>
  </cols>
  <sheetData>
    <row r="1" spans="1:8" s="10" customFormat="1">
      <c r="A1" s="10" t="s">
        <v>95</v>
      </c>
      <c r="B1" s="10" t="s">
        <v>96</v>
      </c>
      <c r="C1" s="10" t="s">
        <v>46</v>
      </c>
      <c r="D1" s="10" t="s">
        <v>97</v>
      </c>
      <c r="E1" s="10" t="s">
        <v>45</v>
      </c>
      <c r="F1" s="10" t="s">
        <v>98</v>
      </c>
      <c r="G1" s="10" t="s">
        <v>99</v>
      </c>
      <c r="H1" s="10" t="s">
        <v>160</v>
      </c>
    </row>
    <row r="2" spans="1:8">
      <c r="A2" t="s">
        <v>50</v>
      </c>
      <c r="B2" t="s">
        <v>0</v>
      </c>
      <c r="C2" t="s">
        <v>112</v>
      </c>
      <c r="D2" t="s">
        <v>133</v>
      </c>
      <c r="E2">
        <v>1192</v>
      </c>
      <c r="F2" s="5">
        <v>0.63437998935604045</v>
      </c>
      <c r="G2" t="s">
        <v>112</v>
      </c>
      <c r="H2">
        <v>1879</v>
      </c>
    </row>
    <row r="3" spans="1:8">
      <c r="A3" t="s">
        <v>51</v>
      </c>
      <c r="B3" t="s">
        <v>1</v>
      </c>
      <c r="C3" t="s">
        <v>112</v>
      </c>
      <c r="D3" t="s">
        <v>133</v>
      </c>
      <c r="E3">
        <v>1299</v>
      </c>
      <c r="F3" s="5">
        <v>0.94956140350877194</v>
      </c>
      <c r="G3" t="s">
        <v>112</v>
      </c>
      <c r="H3">
        <v>1368</v>
      </c>
    </row>
    <row r="4" spans="1:8">
      <c r="A4" t="s">
        <v>52</v>
      </c>
      <c r="B4" t="s">
        <v>2</v>
      </c>
      <c r="C4" t="s">
        <v>112</v>
      </c>
      <c r="D4" t="s">
        <v>133</v>
      </c>
      <c r="E4">
        <v>0</v>
      </c>
      <c r="F4" s="5">
        <v>0</v>
      </c>
      <c r="G4" t="s">
        <v>112</v>
      </c>
      <c r="H4">
        <v>1812</v>
      </c>
    </row>
    <row r="5" spans="1:8">
      <c r="A5" t="s">
        <v>53</v>
      </c>
      <c r="B5" t="s">
        <v>3</v>
      </c>
      <c r="C5" t="s">
        <v>112</v>
      </c>
      <c r="D5" t="s">
        <v>133</v>
      </c>
      <c r="E5">
        <v>0</v>
      </c>
      <c r="F5" s="5">
        <v>0</v>
      </c>
      <c r="G5" t="s">
        <v>112</v>
      </c>
      <c r="H5">
        <v>1450</v>
      </c>
    </row>
    <row r="6" spans="1:8">
      <c r="A6" t="s">
        <v>54</v>
      </c>
      <c r="B6" t="s">
        <v>4</v>
      </c>
      <c r="C6" t="s">
        <v>112</v>
      </c>
      <c r="D6" t="s">
        <v>133</v>
      </c>
      <c r="E6">
        <v>0</v>
      </c>
      <c r="F6" s="5">
        <v>0</v>
      </c>
      <c r="G6" t="s">
        <v>112</v>
      </c>
      <c r="H6">
        <v>1643</v>
      </c>
    </row>
    <row r="7" spans="1:8">
      <c r="A7" t="s">
        <v>55</v>
      </c>
      <c r="B7" t="s">
        <v>5</v>
      </c>
      <c r="C7" t="s">
        <v>112</v>
      </c>
      <c r="D7" t="s">
        <v>133</v>
      </c>
      <c r="E7">
        <v>0</v>
      </c>
      <c r="F7" s="5">
        <v>0</v>
      </c>
      <c r="G7" t="s">
        <v>112</v>
      </c>
      <c r="H7">
        <v>728</v>
      </c>
    </row>
    <row r="8" spans="1:8">
      <c r="A8" t="s">
        <v>56</v>
      </c>
      <c r="B8" t="s">
        <v>6</v>
      </c>
      <c r="C8" t="s">
        <v>112</v>
      </c>
      <c r="D8" t="s">
        <v>133</v>
      </c>
      <c r="E8">
        <v>174</v>
      </c>
      <c r="F8" s="5">
        <v>0.13132075471698113</v>
      </c>
      <c r="G8" t="s">
        <v>112</v>
      </c>
      <c r="H8">
        <v>1325</v>
      </c>
    </row>
    <row r="9" spans="1:8">
      <c r="A9" t="s">
        <v>57</v>
      </c>
      <c r="B9" t="s">
        <v>7</v>
      </c>
      <c r="C9" t="s">
        <v>112</v>
      </c>
      <c r="D9" t="s">
        <v>133</v>
      </c>
      <c r="E9">
        <v>0</v>
      </c>
      <c r="F9" s="5">
        <v>0</v>
      </c>
      <c r="G9" t="s">
        <v>112</v>
      </c>
      <c r="H9">
        <v>1363</v>
      </c>
    </row>
    <row r="10" spans="1:8">
      <c r="A10" t="s">
        <v>58</v>
      </c>
      <c r="B10" t="s">
        <v>8</v>
      </c>
      <c r="C10" t="s">
        <v>112</v>
      </c>
      <c r="D10" t="s">
        <v>133</v>
      </c>
      <c r="E10">
        <v>0</v>
      </c>
      <c r="F10" s="5">
        <v>0</v>
      </c>
      <c r="G10" t="s">
        <v>112</v>
      </c>
      <c r="H10">
        <v>1416</v>
      </c>
    </row>
    <row r="11" spans="1:8">
      <c r="A11" t="s">
        <v>59</v>
      </c>
      <c r="B11" t="s">
        <v>9</v>
      </c>
      <c r="C11" t="s">
        <v>112</v>
      </c>
      <c r="D11" t="s">
        <v>133</v>
      </c>
      <c r="E11">
        <v>0</v>
      </c>
      <c r="F11" s="5">
        <v>0</v>
      </c>
      <c r="G11" t="s">
        <v>112</v>
      </c>
      <c r="H11">
        <v>1312</v>
      </c>
    </row>
    <row r="12" spans="1:8">
      <c r="A12" t="s">
        <v>60</v>
      </c>
      <c r="B12" t="s">
        <v>10</v>
      </c>
      <c r="C12" t="s">
        <v>112</v>
      </c>
      <c r="D12" t="s">
        <v>133</v>
      </c>
      <c r="E12">
        <v>0</v>
      </c>
      <c r="F12" s="5">
        <v>0</v>
      </c>
      <c r="G12" t="s">
        <v>112</v>
      </c>
      <c r="H12">
        <v>1331</v>
      </c>
    </row>
    <row r="13" spans="1:8">
      <c r="A13" t="s">
        <v>61</v>
      </c>
      <c r="B13" t="s">
        <v>11</v>
      </c>
      <c r="C13" t="s">
        <v>112</v>
      </c>
      <c r="D13" t="s">
        <v>133</v>
      </c>
      <c r="E13">
        <v>0</v>
      </c>
      <c r="F13" s="5">
        <v>0</v>
      </c>
      <c r="G13" t="s">
        <v>112</v>
      </c>
      <c r="H13">
        <v>731</v>
      </c>
    </row>
    <row r="14" spans="1:8">
      <c r="A14" t="s">
        <v>62</v>
      </c>
      <c r="B14" t="s">
        <v>12</v>
      </c>
      <c r="C14" t="s">
        <v>112</v>
      </c>
      <c r="D14" t="s">
        <v>133</v>
      </c>
      <c r="E14">
        <v>211</v>
      </c>
      <c r="F14" s="5">
        <v>0.28785811732605732</v>
      </c>
      <c r="G14" t="s">
        <v>112</v>
      </c>
      <c r="H14">
        <v>733</v>
      </c>
    </row>
    <row r="15" spans="1:8">
      <c r="A15" t="s">
        <v>63</v>
      </c>
      <c r="B15" t="s">
        <v>13</v>
      </c>
      <c r="C15" t="s">
        <v>112</v>
      </c>
      <c r="D15" t="s">
        <v>133</v>
      </c>
      <c r="E15">
        <v>0</v>
      </c>
      <c r="F15" s="5">
        <v>0</v>
      </c>
      <c r="G15" t="s">
        <v>112</v>
      </c>
      <c r="H15">
        <v>1618</v>
      </c>
    </row>
    <row r="16" spans="1:8">
      <c r="A16" t="s">
        <v>64</v>
      </c>
      <c r="B16" t="s">
        <v>14</v>
      </c>
      <c r="C16" t="s">
        <v>112</v>
      </c>
      <c r="D16" t="s">
        <v>133</v>
      </c>
      <c r="E16">
        <v>0</v>
      </c>
      <c r="F16" s="5">
        <v>0</v>
      </c>
      <c r="G16" t="s">
        <v>112</v>
      </c>
      <c r="H16">
        <v>770</v>
      </c>
    </row>
    <row r="17" spans="1:8">
      <c r="A17" t="s">
        <v>65</v>
      </c>
      <c r="B17" t="s">
        <v>15</v>
      </c>
      <c r="C17" t="s">
        <v>112</v>
      </c>
      <c r="D17" t="s">
        <v>133</v>
      </c>
      <c r="E17">
        <v>0</v>
      </c>
      <c r="F17" s="5">
        <v>0</v>
      </c>
      <c r="G17" t="s">
        <v>112</v>
      </c>
      <c r="H17">
        <v>681</v>
      </c>
    </row>
    <row r="18" spans="1:8">
      <c r="A18" t="s">
        <v>66</v>
      </c>
      <c r="B18" t="s">
        <v>16</v>
      </c>
      <c r="C18" t="s">
        <v>112</v>
      </c>
      <c r="D18" t="s">
        <v>133</v>
      </c>
      <c r="E18">
        <v>0</v>
      </c>
      <c r="F18" s="5">
        <v>0</v>
      </c>
      <c r="G18" t="s">
        <v>112</v>
      </c>
      <c r="H18">
        <v>2138</v>
      </c>
    </row>
    <row r="19" spans="1:8">
      <c r="A19" t="s">
        <v>67</v>
      </c>
      <c r="B19" t="s">
        <v>17</v>
      </c>
      <c r="C19" t="s">
        <v>112</v>
      </c>
      <c r="D19" t="s">
        <v>133</v>
      </c>
      <c r="E19">
        <v>0</v>
      </c>
      <c r="F19" s="5">
        <v>0</v>
      </c>
      <c r="G19" t="s">
        <v>112</v>
      </c>
      <c r="H19">
        <v>784</v>
      </c>
    </row>
    <row r="20" spans="1:8">
      <c r="A20" t="s">
        <v>68</v>
      </c>
      <c r="B20" t="s">
        <v>18</v>
      </c>
      <c r="C20" t="s">
        <v>112</v>
      </c>
      <c r="D20" t="s">
        <v>133</v>
      </c>
      <c r="E20">
        <v>82</v>
      </c>
      <c r="F20" s="5">
        <v>0.098676293622142</v>
      </c>
      <c r="G20" t="s">
        <v>112</v>
      </c>
      <c r="H20">
        <v>831</v>
      </c>
    </row>
    <row r="21" spans="1:8">
      <c r="A21" t="s">
        <v>69</v>
      </c>
      <c r="B21" t="s">
        <v>19</v>
      </c>
      <c r="C21" t="s">
        <v>112</v>
      </c>
      <c r="D21" t="s">
        <v>133</v>
      </c>
      <c r="E21">
        <v>194</v>
      </c>
      <c r="F21" s="5">
        <v>0.098929117797042332</v>
      </c>
      <c r="G21" t="s">
        <v>112</v>
      </c>
      <c r="H21">
        <v>1961</v>
      </c>
    </row>
    <row r="22" spans="1:8">
      <c r="A22" t="s">
        <v>70</v>
      </c>
      <c r="B22" t="s">
        <v>20</v>
      </c>
      <c r="C22" t="s">
        <v>112</v>
      </c>
      <c r="D22" t="s">
        <v>133</v>
      </c>
      <c r="E22">
        <v>313</v>
      </c>
      <c r="F22" s="5">
        <v>0.5008</v>
      </c>
      <c r="G22" t="s">
        <v>112</v>
      </c>
      <c r="H22">
        <v>625</v>
      </c>
    </row>
    <row r="23" spans="1:8">
      <c r="A23" t="s">
        <v>71</v>
      </c>
      <c r="B23" t="s">
        <v>21</v>
      </c>
      <c r="C23" t="s">
        <v>112</v>
      </c>
      <c r="D23" t="s">
        <v>133</v>
      </c>
      <c r="E23">
        <v>0</v>
      </c>
      <c r="F23" s="5">
        <v>0</v>
      </c>
      <c r="G23" t="s">
        <v>112</v>
      </c>
      <c r="H23">
        <v>1040</v>
      </c>
    </row>
    <row r="24" spans="1:8">
      <c r="A24" t="s">
        <v>72</v>
      </c>
      <c r="B24" t="s">
        <v>22</v>
      </c>
      <c r="C24" t="s">
        <v>112</v>
      </c>
      <c r="D24" t="s">
        <v>133</v>
      </c>
      <c r="E24">
        <v>231</v>
      </c>
      <c r="F24" s="5">
        <v>0.35429447852760737</v>
      </c>
      <c r="G24" t="s">
        <v>112</v>
      </c>
      <c r="H24">
        <v>652</v>
      </c>
    </row>
    <row r="25" spans="1:8">
      <c r="A25" t="s">
        <v>73</v>
      </c>
      <c r="B25" t="s">
        <v>23</v>
      </c>
      <c r="C25" t="s">
        <v>112</v>
      </c>
      <c r="D25" t="s">
        <v>133</v>
      </c>
      <c r="E25">
        <v>0</v>
      </c>
      <c r="F25" s="5">
        <v>0</v>
      </c>
      <c r="G25" t="s">
        <v>112</v>
      </c>
      <c r="H25">
        <v>782</v>
      </c>
    </row>
    <row r="26" spans="1:8">
      <c r="A26" t="s">
        <v>74</v>
      </c>
      <c r="B26" t="s">
        <v>24</v>
      </c>
      <c r="C26" t="s">
        <v>112</v>
      </c>
      <c r="D26" t="s">
        <v>133</v>
      </c>
      <c r="E26">
        <v>106</v>
      </c>
      <c r="F26" s="5">
        <v>0.12240184757505773</v>
      </c>
      <c r="G26" t="s">
        <v>112</v>
      </c>
      <c r="H26">
        <v>866</v>
      </c>
    </row>
    <row r="27" spans="1:8">
      <c r="A27" t="s">
        <v>75</v>
      </c>
      <c r="B27" t="s">
        <v>25</v>
      </c>
      <c r="C27" t="s">
        <v>112</v>
      </c>
      <c r="D27" t="s">
        <v>133</v>
      </c>
      <c r="E27">
        <v>0</v>
      </c>
      <c r="F27" s="5">
        <v>0</v>
      </c>
      <c r="G27" t="s">
        <v>112</v>
      </c>
      <c r="H27">
        <v>878</v>
      </c>
    </row>
    <row r="28" spans="1:8">
      <c r="A28" t="s">
        <v>76</v>
      </c>
      <c r="B28" t="s">
        <v>26</v>
      </c>
      <c r="C28" t="s">
        <v>112</v>
      </c>
      <c r="D28" t="s">
        <v>133</v>
      </c>
      <c r="E28">
        <v>0</v>
      </c>
      <c r="F28" s="5">
        <v>0</v>
      </c>
      <c r="G28" t="s">
        <v>112</v>
      </c>
      <c r="H28">
        <v>781</v>
      </c>
    </row>
    <row r="29" spans="1:8">
      <c r="A29" t="s">
        <v>77</v>
      </c>
      <c r="B29" t="s">
        <v>27</v>
      </c>
      <c r="C29" t="s">
        <v>112</v>
      </c>
      <c r="D29" t="s">
        <v>133</v>
      </c>
      <c r="E29">
        <v>0</v>
      </c>
      <c r="F29" s="5">
        <v>0</v>
      </c>
      <c r="G29" t="s">
        <v>112</v>
      </c>
      <c r="H29">
        <v>736</v>
      </c>
    </row>
    <row r="30" spans="1:8">
      <c r="A30" t="s">
        <v>78</v>
      </c>
      <c r="B30" t="s">
        <v>28</v>
      </c>
      <c r="C30" t="s">
        <v>112</v>
      </c>
      <c r="D30" t="s">
        <v>133</v>
      </c>
      <c r="E30">
        <v>0</v>
      </c>
      <c r="F30" s="5">
        <v>0</v>
      </c>
      <c r="G30" t="s">
        <v>112</v>
      </c>
      <c r="H30">
        <v>887</v>
      </c>
    </row>
    <row r="31" spans="1:8">
      <c r="A31" t="s">
        <v>79</v>
      </c>
      <c r="B31" t="s">
        <v>29</v>
      </c>
      <c r="C31" t="s">
        <v>112</v>
      </c>
      <c r="D31" t="s">
        <v>133</v>
      </c>
      <c r="E31">
        <v>393</v>
      </c>
      <c r="F31" s="5">
        <v>0.2621747831887925</v>
      </c>
      <c r="G31" t="s">
        <v>112</v>
      </c>
      <c r="H31">
        <v>1499</v>
      </c>
    </row>
    <row r="32" spans="1:8">
      <c r="A32" t="s">
        <v>80</v>
      </c>
      <c r="B32" t="s">
        <v>30</v>
      </c>
      <c r="C32" t="s">
        <v>112</v>
      </c>
      <c r="D32" t="s">
        <v>133</v>
      </c>
      <c r="E32">
        <v>0</v>
      </c>
      <c r="F32" s="5">
        <v>0</v>
      </c>
      <c r="G32" t="s">
        <v>112</v>
      </c>
      <c r="H32">
        <v>813</v>
      </c>
    </row>
    <row r="33" spans="1:8">
      <c r="A33" t="s">
        <v>81</v>
      </c>
      <c r="B33" t="s">
        <v>31</v>
      </c>
      <c r="C33" t="s">
        <v>112</v>
      </c>
      <c r="D33" t="s">
        <v>133</v>
      </c>
      <c r="E33">
        <v>0</v>
      </c>
      <c r="F33" s="5">
        <v>0</v>
      </c>
      <c r="G33" t="s">
        <v>112</v>
      </c>
      <c r="H33">
        <v>1348</v>
      </c>
    </row>
    <row r="34" spans="1:8">
      <c r="A34" t="s">
        <v>82</v>
      </c>
      <c r="B34" t="s">
        <v>32</v>
      </c>
      <c r="C34" t="s">
        <v>112</v>
      </c>
      <c r="D34" t="s">
        <v>133</v>
      </c>
      <c r="E34">
        <v>0</v>
      </c>
      <c r="F34" s="5">
        <v>0</v>
      </c>
      <c r="G34" t="s">
        <v>112</v>
      </c>
      <c r="H34">
        <v>772</v>
      </c>
    </row>
    <row r="35" spans="1:8">
      <c r="A35" t="s">
        <v>83</v>
      </c>
      <c r="B35" t="s">
        <v>33</v>
      </c>
      <c r="C35" t="s">
        <v>112</v>
      </c>
      <c r="D35" t="s">
        <v>133</v>
      </c>
      <c r="E35">
        <v>0</v>
      </c>
      <c r="F35" s="5">
        <v>0</v>
      </c>
      <c r="G35" t="s">
        <v>112</v>
      </c>
      <c r="H35">
        <v>1205</v>
      </c>
    </row>
    <row r="36" spans="1:8">
      <c r="A36" t="s">
        <v>84</v>
      </c>
      <c r="B36" t="s">
        <v>34</v>
      </c>
      <c r="C36" t="s">
        <v>112</v>
      </c>
      <c r="D36" t="s">
        <v>133</v>
      </c>
      <c r="E36">
        <v>0</v>
      </c>
      <c r="F36" s="5">
        <v>0</v>
      </c>
      <c r="G36" t="s">
        <v>112</v>
      </c>
      <c r="H36">
        <v>2255</v>
      </c>
    </row>
    <row r="37" spans="1:8">
      <c r="A37" t="s">
        <v>85</v>
      </c>
      <c r="B37" t="s">
        <v>35</v>
      </c>
      <c r="C37" t="s">
        <v>112</v>
      </c>
      <c r="D37" t="s">
        <v>133</v>
      </c>
      <c r="E37">
        <v>569</v>
      </c>
      <c r="F37" s="5">
        <v>1</v>
      </c>
      <c r="G37" t="s">
        <v>112</v>
      </c>
      <c r="H37">
        <v>569</v>
      </c>
    </row>
    <row r="38" spans="1:8">
      <c r="A38" t="s">
        <v>86</v>
      </c>
      <c r="B38" t="s">
        <v>36</v>
      </c>
      <c r="C38" t="s">
        <v>112</v>
      </c>
      <c r="D38" t="s">
        <v>133</v>
      </c>
      <c r="E38">
        <v>0</v>
      </c>
      <c r="F38" s="5">
        <v>0</v>
      </c>
      <c r="G38" t="s">
        <v>112</v>
      </c>
      <c r="H38">
        <v>658</v>
      </c>
    </row>
    <row r="39" spans="1:8">
      <c r="A39" t="s">
        <v>87</v>
      </c>
      <c r="B39" t="s">
        <v>37</v>
      </c>
      <c r="C39" t="s">
        <v>112</v>
      </c>
      <c r="D39" t="s">
        <v>133</v>
      </c>
      <c r="E39">
        <v>164</v>
      </c>
      <c r="F39" s="5">
        <v>0.19523809523809524</v>
      </c>
      <c r="G39" t="s">
        <v>112</v>
      </c>
      <c r="H39">
        <v>840</v>
      </c>
    </row>
    <row r="40" spans="1:8">
      <c r="A40" t="s">
        <v>88</v>
      </c>
      <c r="B40" t="s">
        <v>38</v>
      </c>
      <c r="C40" t="s">
        <v>112</v>
      </c>
      <c r="D40" t="s">
        <v>133</v>
      </c>
      <c r="E40">
        <v>0</v>
      </c>
      <c r="F40" s="5">
        <v>0</v>
      </c>
      <c r="G40" t="s">
        <v>112</v>
      </c>
      <c r="H40">
        <v>850</v>
      </c>
    </row>
    <row r="41" spans="1:8">
      <c r="A41" t="s">
        <v>89</v>
      </c>
      <c r="B41" t="s">
        <v>39</v>
      </c>
      <c r="C41" t="s">
        <v>112</v>
      </c>
      <c r="D41" t="s">
        <v>133</v>
      </c>
      <c r="E41">
        <v>199</v>
      </c>
      <c r="F41" s="5">
        <v>0.28674351585014407</v>
      </c>
      <c r="G41" t="s">
        <v>112</v>
      </c>
      <c r="H41">
        <v>694</v>
      </c>
    </row>
    <row r="42" spans="1:8">
      <c r="A42" t="s">
        <v>90</v>
      </c>
      <c r="B42" t="s">
        <v>40</v>
      </c>
      <c r="C42" t="s">
        <v>112</v>
      </c>
      <c r="D42" t="s">
        <v>133</v>
      </c>
      <c r="E42">
        <v>0</v>
      </c>
      <c r="F42" s="5">
        <v>0</v>
      </c>
      <c r="G42" t="s">
        <v>112</v>
      </c>
      <c r="H42">
        <v>700</v>
      </c>
    </row>
    <row r="43" spans="1:8">
      <c r="A43" t="s">
        <v>91</v>
      </c>
      <c r="B43" t="s">
        <v>41</v>
      </c>
      <c r="C43" t="s">
        <v>112</v>
      </c>
      <c r="D43" t="s">
        <v>133</v>
      </c>
      <c r="E43">
        <v>505</v>
      </c>
      <c r="F43" s="5">
        <v>0.25543753161355587</v>
      </c>
      <c r="G43" t="s">
        <v>112</v>
      </c>
      <c r="H43">
        <v>1977</v>
      </c>
    </row>
    <row r="44" spans="1:8">
      <c r="A44" t="s">
        <v>92</v>
      </c>
      <c r="B44" t="s">
        <v>42</v>
      </c>
      <c r="C44" t="s">
        <v>112</v>
      </c>
      <c r="D44" t="s">
        <v>133</v>
      </c>
      <c r="E44">
        <v>193</v>
      </c>
      <c r="F44" s="5">
        <v>0.27930535455861072</v>
      </c>
      <c r="G44" t="s">
        <v>112</v>
      </c>
      <c r="H44">
        <v>691</v>
      </c>
    </row>
    <row r="45" spans="1:8">
      <c r="A45" t="s">
        <v>93</v>
      </c>
      <c r="B45" t="s">
        <v>43</v>
      </c>
      <c r="C45" t="s">
        <v>112</v>
      </c>
      <c r="D45" t="s">
        <v>133</v>
      </c>
      <c r="E45">
        <v>109</v>
      </c>
      <c r="F45" s="5">
        <v>0.1679506933744222</v>
      </c>
      <c r="G45" t="s">
        <v>112</v>
      </c>
      <c r="H45">
        <v>649</v>
      </c>
    </row>
    <row r="46" spans="1:8">
      <c r="A46" t="s">
        <v>94</v>
      </c>
      <c r="B46" t="s">
        <v>44</v>
      </c>
      <c r="C46" t="s">
        <v>112</v>
      </c>
      <c r="D46" t="s">
        <v>133</v>
      </c>
      <c r="E46">
        <v>541</v>
      </c>
      <c r="F46" s="5">
        <v>0.82469512195121952</v>
      </c>
      <c r="G46" t="s">
        <v>112</v>
      </c>
      <c r="H46">
        <v>656</v>
      </c>
    </row>
    <row r="47" spans="1:8">
      <c r="A47" t="s">
        <v>50</v>
      </c>
      <c r="B47" t="s">
        <v>0</v>
      </c>
      <c r="C47" t="s">
        <v>112</v>
      </c>
      <c r="D47" t="s">
        <v>134</v>
      </c>
      <c r="E47">
        <v>1192</v>
      </c>
      <c r="F47" s="5">
        <v>0.63437998935604045</v>
      </c>
      <c r="G47" t="s">
        <v>112</v>
      </c>
      <c r="H47">
        <v>1879</v>
      </c>
    </row>
    <row r="48" spans="1:8">
      <c r="A48" t="s">
        <v>51</v>
      </c>
      <c r="B48" t="s">
        <v>1</v>
      </c>
      <c r="C48" t="s">
        <v>112</v>
      </c>
      <c r="D48" t="s">
        <v>134</v>
      </c>
      <c r="E48">
        <v>643</v>
      </c>
      <c r="F48" s="5">
        <v>0.47002923976608185</v>
      </c>
      <c r="G48" t="s">
        <v>112</v>
      </c>
      <c r="H48">
        <v>1368</v>
      </c>
    </row>
    <row r="49" spans="1:8">
      <c r="A49" t="s">
        <v>52</v>
      </c>
      <c r="B49" t="s">
        <v>2</v>
      </c>
      <c r="C49" t="s">
        <v>112</v>
      </c>
      <c r="D49" t="s">
        <v>134</v>
      </c>
      <c r="E49">
        <v>288</v>
      </c>
      <c r="F49" s="5">
        <v>0.15894039735099338</v>
      </c>
      <c r="G49" t="s">
        <v>112</v>
      </c>
      <c r="H49">
        <v>1812</v>
      </c>
    </row>
    <row r="50" spans="1:8">
      <c r="A50" t="s">
        <v>53</v>
      </c>
      <c r="B50" t="s">
        <v>3</v>
      </c>
      <c r="C50" t="s">
        <v>112</v>
      </c>
      <c r="D50" t="s">
        <v>134</v>
      </c>
      <c r="E50">
        <v>0</v>
      </c>
      <c r="F50" s="5">
        <v>0</v>
      </c>
      <c r="G50" t="s">
        <v>112</v>
      </c>
      <c r="H50">
        <v>1450</v>
      </c>
    </row>
    <row r="51" spans="1:8">
      <c r="A51" t="s">
        <v>54</v>
      </c>
      <c r="B51" t="s">
        <v>4</v>
      </c>
      <c r="C51" t="s">
        <v>112</v>
      </c>
      <c r="D51" t="s">
        <v>134</v>
      </c>
      <c r="E51">
        <v>0</v>
      </c>
      <c r="F51" s="5">
        <v>0</v>
      </c>
      <c r="G51" t="s">
        <v>112</v>
      </c>
      <c r="H51">
        <v>1643</v>
      </c>
    </row>
    <row r="52" spans="1:8">
      <c r="A52" t="s">
        <v>55</v>
      </c>
      <c r="B52" t="s">
        <v>5</v>
      </c>
      <c r="C52" t="s">
        <v>112</v>
      </c>
      <c r="D52" t="s">
        <v>134</v>
      </c>
      <c r="E52">
        <v>0</v>
      </c>
      <c r="F52" s="5">
        <v>0</v>
      </c>
      <c r="G52" t="s">
        <v>112</v>
      </c>
      <c r="H52">
        <v>728</v>
      </c>
    </row>
    <row r="53" spans="1:8">
      <c r="A53" t="s">
        <v>56</v>
      </c>
      <c r="B53" t="s">
        <v>6</v>
      </c>
      <c r="C53" t="s">
        <v>112</v>
      </c>
      <c r="D53" t="s">
        <v>134</v>
      </c>
      <c r="E53">
        <v>174</v>
      </c>
      <c r="F53" s="5">
        <v>0.13132075471698113</v>
      </c>
      <c r="G53" t="s">
        <v>112</v>
      </c>
      <c r="H53">
        <v>1325</v>
      </c>
    </row>
    <row r="54" spans="1:8">
      <c r="A54" t="s">
        <v>57</v>
      </c>
      <c r="B54" t="s">
        <v>7</v>
      </c>
      <c r="C54" t="s">
        <v>112</v>
      </c>
      <c r="D54" t="s">
        <v>134</v>
      </c>
      <c r="E54">
        <v>0</v>
      </c>
      <c r="F54" s="5">
        <v>0</v>
      </c>
      <c r="G54" t="s">
        <v>112</v>
      </c>
      <c r="H54">
        <v>1363</v>
      </c>
    </row>
    <row r="55" spans="1:8">
      <c r="A55" t="s">
        <v>58</v>
      </c>
      <c r="B55" t="s">
        <v>8</v>
      </c>
      <c r="C55" t="s">
        <v>112</v>
      </c>
      <c r="D55" t="s">
        <v>134</v>
      </c>
      <c r="E55">
        <v>0</v>
      </c>
      <c r="F55" s="5">
        <v>0</v>
      </c>
      <c r="G55" t="s">
        <v>112</v>
      </c>
      <c r="H55">
        <v>1416</v>
      </c>
    </row>
    <row r="56" spans="1:8">
      <c r="A56" t="s">
        <v>59</v>
      </c>
      <c r="B56" t="s">
        <v>9</v>
      </c>
      <c r="C56" t="s">
        <v>112</v>
      </c>
      <c r="D56" t="s">
        <v>134</v>
      </c>
      <c r="E56">
        <v>0</v>
      </c>
      <c r="F56" s="5">
        <v>0</v>
      </c>
      <c r="G56" t="s">
        <v>112</v>
      </c>
      <c r="H56">
        <v>1312</v>
      </c>
    </row>
    <row r="57" spans="1:8">
      <c r="A57" t="s">
        <v>60</v>
      </c>
      <c r="B57" t="s">
        <v>10</v>
      </c>
      <c r="C57" t="s">
        <v>112</v>
      </c>
      <c r="D57" t="s">
        <v>134</v>
      </c>
      <c r="E57">
        <v>0</v>
      </c>
      <c r="F57" s="5">
        <v>0</v>
      </c>
      <c r="G57" t="s">
        <v>112</v>
      </c>
      <c r="H57">
        <v>1331</v>
      </c>
    </row>
    <row r="58" spans="1:8">
      <c r="A58" t="s">
        <v>61</v>
      </c>
      <c r="B58" t="s">
        <v>11</v>
      </c>
      <c r="C58" t="s">
        <v>112</v>
      </c>
      <c r="D58" t="s">
        <v>134</v>
      </c>
      <c r="E58">
        <v>0</v>
      </c>
      <c r="F58" s="5">
        <v>0</v>
      </c>
      <c r="G58" t="s">
        <v>112</v>
      </c>
      <c r="H58">
        <v>731</v>
      </c>
    </row>
    <row r="59" spans="1:8">
      <c r="A59" t="s">
        <v>62</v>
      </c>
      <c r="B59" t="s">
        <v>12</v>
      </c>
      <c r="C59" t="s">
        <v>112</v>
      </c>
      <c r="D59" t="s">
        <v>134</v>
      </c>
      <c r="E59">
        <v>211</v>
      </c>
      <c r="F59" s="5">
        <v>0.28785811732605732</v>
      </c>
      <c r="G59" t="s">
        <v>112</v>
      </c>
      <c r="H59">
        <v>733</v>
      </c>
    </row>
    <row r="60" spans="1:8">
      <c r="A60" t="s">
        <v>63</v>
      </c>
      <c r="B60" t="s">
        <v>13</v>
      </c>
      <c r="C60" t="s">
        <v>112</v>
      </c>
      <c r="D60" t="s">
        <v>134</v>
      </c>
      <c r="E60">
        <v>0</v>
      </c>
      <c r="F60" s="5">
        <v>0</v>
      </c>
      <c r="G60" t="s">
        <v>112</v>
      </c>
      <c r="H60">
        <v>1618</v>
      </c>
    </row>
    <row r="61" spans="1:8">
      <c r="A61" t="s">
        <v>64</v>
      </c>
      <c r="B61" t="s">
        <v>14</v>
      </c>
      <c r="C61" t="s">
        <v>112</v>
      </c>
      <c r="D61" t="s">
        <v>134</v>
      </c>
      <c r="E61">
        <v>0</v>
      </c>
      <c r="F61" s="5">
        <v>0</v>
      </c>
      <c r="G61" t="s">
        <v>112</v>
      </c>
      <c r="H61">
        <v>770</v>
      </c>
    </row>
    <row r="62" spans="1:8">
      <c r="A62" t="s">
        <v>65</v>
      </c>
      <c r="B62" t="s">
        <v>15</v>
      </c>
      <c r="C62" t="s">
        <v>112</v>
      </c>
      <c r="D62" t="s">
        <v>134</v>
      </c>
      <c r="E62">
        <v>0</v>
      </c>
      <c r="F62" s="5">
        <v>0</v>
      </c>
      <c r="G62" t="s">
        <v>112</v>
      </c>
      <c r="H62">
        <v>681</v>
      </c>
    </row>
    <row r="63" spans="1:8">
      <c r="A63" t="s">
        <v>66</v>
      </c>
      <c r="B63" t="s">
        <v>16</v>
      </c>
      <c r="C63" t="s">
        <v>112</v>
      </c>
      <c r="D63" t="s">
        <v>134</v>
      </c>
      <c r="E63">
        <v>0</v>
      </c>
      <c r="F63" s="5">
        <v>0</v>
      </c>
      <c r="G63" t="s">
        <v>112</v>
      </c>
      <c r="H63">
        <v>2138</v>
      </c>
    </row>
    <row r="64" spans="1:8">
      <c r="A64" t="s">
        <v>67</v>
      </c>
      <c r="B64" t="s">
        <v>17</v>
      </c>
      <c r="C64" t="s">
        <v>112</v>
      </c>
      <c r="D64" t="s">
        <v>134</v>
      </c>
      <c r="E64">
        <v>0</v>
      </c>
      <c r="F64" s="5">
        <v>0</v>
      </c>
      <c r="G64" t="s">
        <v>112</v>
      </c>
      <c r="H64">
        <v>784</v>
      </c>
    </row>
    <row r="65" spans="1:8">
      <c r="A65" t="s">
        <v>68</v>
      </c>
      <c r="B65" t="s">
        <v>18</v>
      </c>
      <c r="C65" t="s">
        <v>112</v>
      </c>
      <c r="D65" t="s">
        <v>134</v>
      </c>
      <c r="E65">
        <v>345</v>
      </c>
      <c r="F65" s="5">
        <v>0.41516245487364623</v>
      </c>
      <c r="G65" t="s">
        <v>112</v>
      </c>
      <c r="H65">
        <v>831</v>
      </c>
    </row>
    <row r="66" spans="1:8">
      <c r="A66" t="s">
        <v>69</v>
      </c>
      <c r="B66" t="s">
        <v>19</v>
      </c>
      <c r="C66" t="s">
        <v>112</v>
      </c>
      <c r="D66" t="s">
        <v>134</v>
      </c>
      <c r="E66">
        <v>575</v>
      </c>
      <c r="F66" s="5">
        <v>0.29321774604793471</v>
      </c>
      <c r="G66" t="s">
        <v>112</v>
      </c>
      <c r="H66">
        <v>1961</v>
      </c>
    </row>
    <row r="67" spans="1:8">
      <c r="A67" t="s">
        <v>70</v>
      </c>
      <c r="B67" t="s">
        <v>20</v>
      </c>
      <c r="C67" t="s">
        <v>112</v>
      </c>
      <c r="D67" t="s">
        <v>134</v>
      </c>
      <c r="E67">
        <v>0</v>
      </c>
      <c r="F67" s="5">
        <v>0</v>
      </c>
      <c r="G67" t="s">
        <v>112</v>
      </c>
      <c r="H67">
        <v>625</v>
      </c>
    </row>
    <row r="68" spans="1:8">
      <c r="A68" t="s">
        <v>71</v>
      </c>
      <c r="B68" t="s">
        <v>21</v>
      </c>
      <c r="C68" t="s">
        <v>112</v>
      </c>
      <c r="D68" t="s">
        <v>134</v>
      </c>
      <c r="E68">
        <v>0</v>
      </c>
      <c r="F68" s="5">
        <v>0</v>
      </c>
      <c r="G68" t="s">
        <v>112</v>
      </c>
      <c r="H68">
        <v>1040</v>
      </c>
    </row>
    <row r="69" spans="1:8">
      <c r="A69" t="s">
        <v>72</v>
      </c>
      <c r="B69" t="s">
        <v>22</v>
      </c>
      <c r="C69" t="s">
        <v>112</v>
      </c>
      <c r="D69" t="s">
        <v>134</v>
      </c>
      <c r="E69">
        <v>129</v>
      </c>
      <c r="F69" s="5">
        <v>0.19785276073619631</v>
      </c>
      <c r="G69" t="s">
        <v>112</v>
      </c>
      <c r="H69">
        <v>652</v>
      </c>
    </row>
    <row r="70" spans="1:8">
      <c r="A70" t="s">
        <v>73</v>
      </c>
      <c r="B70" t="s">
        <v>23</v>
      </c>
      <c r="C70" t="s">
        <v>112</v>
      </c>
      <c r="D70" t="s">
        <v>134</v>
      </c>
      <c r="E70">
        <v>0</v>
      </c>
      <c r="F70" s="5">
        <v>0</v>
      </c>
      <c r="G70" t="s">
        <v>112</v>
      </c>
      <c r="H70">
        <v>782</v>
      </c>
    </row>
    <row r="71" spans="1:8">
      <c r="A71" t="s">
        <v>74</v>
      </c>
      <c r="B71" t="s">
        <v>24</v>
      </c>
      <c r="C71" t="s">
        <v>112</v>
      </c>
      <c r="D71" t="s">
        <v>134</v>
      </c>
      <c r="E71">
        <v>106</v>
      </c>
      <c r="F71" s="5">
        <v>0.12240184757505773</v>
      </c>
      <c r="G71" t="s">
        <v>112</v>
      </c>
      <c r="H71">
        <v>866</v>
      </c>
    </row>
    <row r="72" spans="1:8">
      <c r="A72" t="s">
        <v>75</v>
      </c>
      <c r="B72" t="s">
        <v>25</v>
      </c>
      <c r="C72" t="s">
        <v>112</v>
      </c>
      <c r="D72" t="s">
        <v>134</v>
      </c>
      <c r="E72">
        <v>0</v>
      </c>
      <c r="F72" s="5">
        <v>0</v>
      </c>
      <c r="G72" t="s">
        <v>112</v>
      </c>
      <c r="H72">
        <v>878</v>
      </c>
    </row>
    <row r="73" spans="1:8">
      <c r="A73" t="s">
        <v>76</v>
      </c>
      <c r="B73" t="s">
        <v>26</v>
      </c>
      <c r="C73" t="s">
        <v>112</v>
      </c>
      <c r="D73" t="s">
        <v>134</v>
      </c>
      <c r="E73">
        <v>0</v>
      </c>
      <c r="F73" s="5">
        <v>0</v>
      </c>
      <c r="G73" t="s">
        <v>112</v>
      </c>
      <c r="H73">
        <v>781</v>
      </c>
    </row>
    <row r="74" spans="1:8">
      <c r="A74" t="s">
        <v>77</v>
      </c>
      <c r="B74" t="s">
        <v>27</v>
      </c>
      <c r="C74" t="s">
        <v>112</v>
      </c>
      <c r="D74" t="s">
        <v>134</v>
      </c>
      <c r="E74">
        <v>0</v>
      </c>
      <c r="F74" s="5">
        <v>0</v>
      </c>
      <c r="G74" t="s">
        <v>112</v>
      </c>
      <c r="H74">
        <v>736</v>
      </c>
    </row>
    <row r="75" spans="1:8">
      <c r="A75" t="s">
        <v>78</v>
      </c>
      <c r="B75" t="s">
        <v>28</v>
      </c>
      <c r="C75" t="s">
        <v>112</v>
      </c>
      <c r="D75" t="s">
        <v>134</v>
      </c>
      <c r="E75">
        <v>0</v>
      </c>
      <c r="F75" s="5">
        <v>0</v>
      </c>
      <c r="G75" t="s">
        <v>112</v>
      </c>
      <c r="H75">
        <v>887</v>
      </c>
    </row>
    <row r="76" spans="1:8">
      <c r="A76" t="s">
        <v>79</v>
      </c>
      <c r="B76" t="s">
        <v>29</v>
      </c>
      <c r="C76" t="s">
        <v>112</v>
      </c>
      <c r="D76" t="s">
        <v>134</v>
      </c>
      <c r="E76">
        <v>155</v>
      </c>
      <c r="F76" s="5">
        <v>0.10340226817878585</v>
      </c>
      <c r="G76" t="s">
        <v>112</v>
      </c>
      <c r="H76">
        <v>1499</v>
      </c>
    </row>
    <row r="77" spans="1:8">
      <c r="A77" t="s">
        <v>80</v>
      </c>
      <c r="B77" t="s">
        <v>30</v>
      </c>
      <c r="C77" t="s">
        <v>112</v>
      </c>
      <c r="D77" t="s">
        <v>134</v>
      </c>
      <c r="E77">
        <v>0</v>
      </c>
      <c r="F77" s="5">
        <v>0</v>
      </c>
      <c r="G77" t="s">
        <v>112</v>
      </c>
      <c r="H77">
        <v>813</v>
      </c>
    </row>
    <row r="78" spans="1:8">
      <c r="A78" t="s">
        <v>81</v>
      </c>
      <c r="B78" t="s">
        <v>31</v>
      </c>
      <c r="C78" t="s">
        <v>112</v>
      </c>
      <c r="D78" t="s">
        <v>134</v>
      </c>
      <c r="E78">
        <v>0</v>
      </c>
      <c r="F78" s="5">
        <v>0</v>
      </c>
      <c r="G78" t="s">
        <v>112</v>
      </c>
      <c r="H78">
        <v>1348</v>
      </c>
    </row>
    <row r="79" spans="1:8">
      <c r="A79" t="s">
        <v>82</v>
      </c>
      <c r="B79" t="s">
        <v>32</v>
      </c>
      <c r="C79" t="s">
        <v>112</v>
      </c>
      <c r="D79" t="s">
        <v>134</v>
      </c>
      <c r="E79">
        <v>0</v>
      </c>
      <c r="F79" s="5">
        <v>0</v>
      </c>
      <c r="G79" t="s">
        <v>112</v>
      </c>
      <c r="H79">
        <v>772</v>
      </c>
    </row>
    <row r="80" spans="1:8">
      <c r="A80" t="s">
        <v>83</v>
      </c>
      <c r="B80" t="s">
        <v>33</v>
      </c>
      <c r="C80" t="s">
        <v>112</v>
      </c>
      <c r="D80" t="s">
        <v>134</v>
      </c>
      <c r="E80">
        <v>0</v>
      </c>
      <c r="F80" s="5">
        <v>0</v>
      </c>
      <c r="G80" t="s">
        <v>112</v>
      </c>
      <c r="H80">
        <v>1205</v>
      </c>
    </row>
    <row r="81" spans="1:8">
      <c r="A81" t="s">
        <v>84</v>
      </c>
      <c r="B81" t="s">
        <v>34</v>
      </c>
      <c r="C81" t="s">
        <v>112</v>
      </c>
      <c r="D81" t="s">
        <v>134</v>
      </c>
      <c r="E81">
        <v>204</v>
      </c>
      <c r="F81" s="5">
        <v>0.090465631929046567</v>
      </c>
      <c r="G81" t="s">
        <v>112</v>
      </c>
      <c r="H81">
        <v>2255</v>
      </c>
    </row>
    <row r="82" spans="1:8">
      <c r="A82" t="s">
        <v>85</v>
      </c>
      <c r="B82" t="s">
        <v>35</v>
      </c>
      <c r="C82" t="s">
        <v>112</v>
      </c>
      <c r="D82" t="s">
        <v>134</v>
      </c>
      <c r="E82">
        <v>569</v>
      </c>
      <c r="F82" s="5">
        <v>1</v>
      </c>
      <c r="G82" t="s">
        <v>112</v>
      </c>
      <c r="H82">
        <v>569</v>
      </c>
    </row>
    <row r="83" spans="1:8">
      <c r="A83" t="s">
        <v>86</v>
      </c>
      <c r="B83" t="s">
        <v>36</v>
      </c>
      <c r="C83" t="s">
        <v>112</v>
      </c>
      <c r="D83" t="s">
        <v>134</v>
      </c>
      <c r="E83">
        <v>0</v>
      </c>
      <c r="F83" s="5">
        <v>0</v>
      </c>
      <c r="G83" t="s">
        <v>112</v>
      </c>
      <c r="H83">
        <v>658</v>
      </c>
    </row>
    <row r="84" spans="1:8">
      <c r="A84" t="s">
        <v>87</v>
      </c>
      <c r="B84" t="s">
        <v>37</v>
      </c>
      <c r="C84" t="s">
        <v>112</v>
      </c>
      <c r="D84" t="s">
        <v>134</v>
      </c>
      <c r="E84">
        <v>0</v>
      </c>
      <c r="F84" s="5">
        <v>0</v>
      </c>
      <c r="G84" t="s">
        <v>112</v>
      </c>
      <c r="H84">
        <v>840</v>
      </c>
    </row>
    <row r="85" spans="1:8">
      <c r="A85" t="s">
        <v>88</v>
      </c>
      <c r="B85" t="s">
        <v>38</v>
      </c>
      <c r="C85" t="s">
        <v>112</v>
      </c>
      <c r="D85" t="s">
        <v>134</v>
      </c>
      <c r="E85">
        <v>0</v>
      </c>
      <c r="F85" s="5">
        <v>0</v>
      </c>
      <c r="G85" t="s">
        <v>112</v>
      </c>
      <c r="H85">
        <v>850</v>
      </c>
    </row>
    <row r="86" spans="1:8">
      <c r="A86" t="s">
        <v>89</v>
      </c>
      <c r="B86" t="s">
        <v>39</v>
      </c>
      <c r="C86" t="s">
        <v>112</v>
      </c>
      <c r="D86" t="s">
        <v>134</v>
      </c>
      <c r="E86">
        <v>0</v>
      </c>
      <c r="F86" s="5">
        <v>0</v>
      </c>
      <c r="G86" t="s">
        <v>112</v>
      </c>
      <c r="H86">
        <v>694</v>
      </c>
    </row>
    <row r="87" spans="1:8">
      <c r="A87" t="s">
        <v>90</v>
      </c>
      <c r="B87" t="s">
        <v>40</v>
      </c>
      <c r="C87" t="s">
        <v>112</v>
      </c>
      <c r="D87" t="s">
        <v>134</v>
      </c>
      <c r="E87">
        <v>0</v>
      </c>
      <c r="F87" s="5">
        <v>0</v>
      </c>
      <c r="G87" t="s">
        <v>112</v>
      </c>
      <c r="H87">
        <v>700</v>
      </c>
    </row>
    <row r="88" spans="1:8">
      <c r="A88" t="s">
        <v>91</v>
      </c>
      <c r="B88" t="s">
        <v>41</v>
      </c>
      <c r="C88" t="s">
        <v>112</v>
      </c>
      <c r="D88" t="s">
        <v>134</v>
      </c>
      <c r="E88">
        <v>308</v>
      </c>
      <c r="F88" s="5">
        <v>0.15579160343955489</v>
      </c>
      <c r="G88" t="s">
        <v>112</v>
      </c>
      <c r="H88">
        <v>1977</v>
      </c>
    </row>
    <row r="89" spans="1:8">
      <c r="A89" t="s">
        <v>92</v>
      </c>
      <c r="B89" t="s">
        <v>42</v>
      </c>
      <c r="C89" t="s">
        <v>112</v>
      </c>
      <c r="D89" t="s">
        <v>134</v>
      </c>
      <c r="E89">
        <v>193</v>
      </c>
      <c r="F89" s="5">
        <v>0.27930535455861072</v>
      </c>
      <c r="G89" t="s">
        <v>112</v>
      </c>
      <c r="H89">
        <v>691</v>
      </c>
    </row>
    <row r="90" spans="1:8">
      <c r="A90" t="s">
        <v>93</v>
      </c>
      <c r="B90" t="s">
        <v>43</v>
      </c>
      <c r="C90" t="s">
        <v>112</v>
      </c>
      <c r="D90" t="s">
        <v>134</v>
      </c>
      <c r="E90">
        <v>109</v>
      </c>
      <c r="F90" s="5">
        <v>0.1679506933744222</v>
      </c>
      <c r="G90" t="s">
        <v>112</v>
      </c>
      <c r="H90">
        <v>649</v>
      </c>
    </row>
    <row r="91" spans="1:8">
      <c r="A91" t="s">
        <v>94</v>
      </c>
      <c r="B91" t="s">
        <v>44</v>
      </c>
      <c r="C91" t="s">
        <v>112</v>
      </c>
      <c r="D91" t="s">
        <v>134</v>
      </c>
      <c r="E91">
        <v>0</v>
      </c>
      <c r="F91" s="5">
        <v>0</v>
      </c>
      <c r="G91" t="s">
        <v>112</v>
      </c>
      <c r="H91">
        <v>656</v>
      </c>
    </row>
    <row r="92" spans="1:8">
      <c r="A92" t="s">
        <v>50</v>
      </c>
      <c r="B92" t="s">
        <v>0</v>
      </c>
      <c r="C92" t="s">
        <v>101</v>
      </c>
      <c r="D92" t="s">
        <v>133</v>
      </c>
      <c r="E92">
        <v>754</v>
      </c>
      <c r="F92" s="5">
        <v>0.56437125748502992</v>
      </c>
      <c r="G92" t="s">
        <v>101</v>
      </c>
      <c r="H92">
        <v>1336</v>
      </c>
    </row>
    <row r="93" spans="1:8">
      <c r="A93" t="s">
        <v>51</v>
      </c>
      <c r="B93" t="s">
        <v>1</v>
      </c>
      <c r="C93" t="s">
        <v>101</v>
      </c>
      <c r="D93" t="s">
        <v>133</v>
      </c>
      <c r="E93">
        <v>819</v>
      </c>
      <c r="F93" s="5">
        <v>0.95121951219512191</v>
      </c>
      <c r="G93" t="s">
        <v>101</v>
      </c>
      <c r="H93">
        <v>861</v>
      </c>
    </row>
    <row r="94" spans="1:8">
      <c r="A94" t="s">
        <v>52</v>
      </c>
      <c r="B94" t="s">
        <v>2</v>
      </c>
      <c r="C94" t="s">
        <v>101</v>
      </c>
      <c r="D94" t="s">
        <v>133</v>
      </c>
      <c r="E94">
        <v>0</v>
      </c>
      <c r="F94" s="5">
        <v>0</v>
      </c>
      <c r="G94" t="s">
        <v>101</v>
      </c>
      <c r="H94">
        <v>1303</v>
      </c>
    </row>
    <row r="95" spans="1:8">
      <c r="A95" t="s">
        <v>53</v>
      </c>
      <c r="B95" t="s">
        <v>3</v>
      </c>
      <c r="C95" t="s">
        <v>101</v>
      </c>
      <c r="D95" t="s">
        <v>133</v>
      </c>
      <c r="E95">
        <v>0</v>
      </c>
      <c r="F95" s="5">
        <v>0</v>
      </c>
      <c r="G95" t="s">
        <v>101</v>
      </c>
      <c r="H95">
        <v>1152</v>
      </c>
    </row>
    <row r="96" spans="1:8">
      <c r="A96" t="s">
        <v>54</v>
      </c>
      <c r="B96" t="s">
        <v>4</v>
      </c>
      <c r="C96" t="s">
        <v>101</v>
      </c>
      <c r="D96" t="s">
        <v>133</v>
      </c>
      <c r="E96">
        <v>0</v>
      </c>
      <c r="F96" s="5">
        <v>0</v>
      </c>
      <c r="G96" t="s">
        <v>101</v>
      </c>
      <c r="H96">
        <v>1168</v>
      </c>
    </row>
    <row r="97" spans="1:8">
      <c r="A97" t="s">
        <v>55</v>
      </c>
      <c r="B97" t="s">
        <v>5</v>
      </c>
      <c r="C97" t="s">
        <v>101</v>
      </c>
      <c r="D97" t="s">
        <v>133</v>
      </c>
      <c r="E97">
        <v>0</v>
      </c>
      <c r="F97" s="5">
        <v>0</v>
      </c>
      <c r="G97" t="s">
        <v>101</v>
      </c>
      <c r="H97">
        <v>619</v>
      </c>
    </row>
    <row r="98" spans="1:8">
      <c r="A98" t="s">
        <v>56</v>
      </c>
      <c r="B98" t="s">
        <v>6</v>
      </c>
      <c r="C98" t="s">
        <v>101</v>
      </c>
      <c r="D98" t="s">
        <v>133</v>
      </c>
      <c r="E98">
        <v>131</v>
      </c>
      <c r="F98" s="5">
        <v>0.10496794871794872</v>
      </c>
      <c r="G98" t="s">
        <v>101</v>
      </c>
      <c r="H98">
        <v>1248</v>
      </c>
    </row>
    <row r="99" spans="1:8">
      <c r="A99" t="s">
        <v>57</v>
      </c>
      <c r="B99" t="s">
        <v>7</v>
      </c>
      <c r="C99" t="s">
        <v>101</v>
      </c>
      <c r="D99" t="s">
        <v>133</v>
      </c>
      <c r="E99">
        <v>0</v>
      </c>
      <c r="F99" s="5">
        <v>0</v>
      </c>
      <c r="G99" t="s">
        <v>101</v>
      </c>
      <c r="H99">
        <v>1327</v>
      </c>
    </row>
    <row r="100" spans="1:8">
      <c r="A100" t="s">
        <v>58</v>
      </c>
      <c r="B100" t="s">
        <v>8</v>
      </c>
      <c r="C100" t="s">
        <v>101</v>
      </c>
      <c r="D100" t="s">
        <v>133</v>
      </c>
      <c r="E100">
        <v>0</v>
      </c>
      <c r="F100" s="5">
        <v>0</v>
      </c>
      <c r="G100" t="s">
        <v>101</v>
      </c>
      <c r="H100">
        <v>1308</v>
      </c>
    </row>
    <row r="101" spans="1:8">
      <c r="A101" t="s">
        <v>59</v>
      </c>
      <c r="B101" t="s">
        <v>9</v>
      </c>
      <c r="C101" t="s">
        <v>101</v>
      </c>
      <c r="D101" t="s">
        <v>133</v>
      </c>
      <c r="E101">
        <v>0</v>
      </c>
      <c r="F101" s="5">
        <v>0</v>
      </c>
      <c r="G101" t="s">
        <v>101</v>
      </c>
      <c r="H101">
        <v>1238</v>
      </c>
    </row>
    <row r="102" spans="1:8">
      <c r="A102" t="s">
        <v>60</v>
      </c>
      <c r="B102" t="s">
        <v>10</v>
      </c>
      <c r="C102" t="s">
        <v>101</v>
      </c>
      <c r="D102" t="s">
        <v>133</v>
      </c>
      <c r="E102">
        <v>0</v>
      </c>
      <c r="F102" s="5">
        <v>0</v>
      </c>
      <c r="G102" t="s">
        <v>101</v>
      </c>
      <c r="H102">
        <v>1107</v>
      </c>
    </row>
    <row r="103" spans="1:8">
      <c r="A103" t="s">
        <v>61</v>
      </c>
      <c r="B103" t="s">
        <v>11</v>
      </c>
      <c r="C103" t="s">
        <v>101</v>
      </c>
      <c r="D103" t="s">
        <v>133</v>
      </c>
      <c r="E103">
        <v>0</v>
      </c>
      <c r="F103" s="5">
        <v>0</v>
      </c>
      <c r="G103" t="s">
        <v>101</v>
      </c>
      <c r="H103">
        <v>601</v>
      </c>
    </row>
    <row r="104" spans="1:8">
      <c r="A104" t="s">
        <v>62</v>
      </c>
      <c r="B104" t="s">
        <v>12</v>
      </c>
      <c r="C104" t="s">
        <v>101</v>
      </c>
      <c r="D104" t="s">
        <v>133</v>
      </c>
      <c r="E104">
        <v>110</v>
      </c>
      <c r="F104" s="5">
        <v>0.21912350597609562</v>
      </c>
      <c r="G104" t="s">
        <v>101</v>
      </c>
      <c r="H104">
        <v>502</v>
      </c>
    </row>
    <row r="105" spans="1:8">
      <c r="A105" t="s">
        <v>63</v>
      </c>
      <c r="B105" t="s">
        <v>13</v>
      </c>
      <c r="C105" t="s">
        <v>101</v>
      </c>
      <c r="D105" t="s">
        <v>133</v>
      </c>
      <c r="E105">
        <v>0</v>
      </c>
      <c r="F105" s="5">
        <v>0</v>
      </c>
      <c r="G105" t="s">
        <v>101</v>
      </c>
      <c r="H105">
        <v>1145</v>
      </c>
    </row>
    <row r="106" spans="1:8">
      <c r="A106" t="s">
        <v>64</v>
      </c>
      <c r="B106" t="s">
        <v>14</v>
      </c>
      <c r="C106" t="s">
        <v>101</v>
      </c>
      <c r="D106" t="s">
        <v>133</v>
      </c>
      <c r="E106">
        <v>0</v>
      </c>
      <c r="F106" s="5">
        <v>0</v>
      </c>
      <c r="G106" t="s">
        <v>101</v>
      </c>
      <c r="H106">
        <v>850</v>
      </c>
    </row>
    <row r="107" spans="1:8">
      <c r="A107" t="s">
        <v>65</v>
      </c>
      <c r="B107" t="s">
        <v>15</v>
      </c>
      <c r="C107" t="s">
        <v>101</v>
      </c>
      <c r="D107" t="s">
        <v>133</v>
      </c>
      <c r="E107">
        <v>0</v>
      </c>
      <c r="F107" s="5">
        <v>0</v>
      </c>
      <c r="G107" t="s">
        <v>101</v>
      </c>
      <c r="H107">
        <v>669</v>
      </c>
    </row>
    <row r="108" spans="1:8">
      <c r="A108" t="s">
        <v>66</v>
      </c>
      <c r="B108" t="s">
        <v>16</v>
      </c>
      <c r="C108" t="s">
        <v>101</v>
      </c>
      <c r="D108" t="s">
        <v>133</v>
      </c>
      <c r="E108">
        <v>0</v>
      </c>
      <c r="F108" s="5">
        <v>0</v>
      </c>
      <c r="G108" t="s">
        <v>101</v>
      </c>
      <c r="H108">
        <v>1880</v>
      </c>
    </row>
    <row r="109" spans="1:8">
      <c r="A109" t="s">
        <v>67</v>
      </c>
      <c r="B109" t="s">
        <v>17</v>
      </c>
      <c r="C109" t="s">
        <v>101</v>
      </c>
      <c r="D109" t="s">
        <v>133</v>
      </c>
      <c r="E109">
        <v>0</v>
      </c>
      <c r="F109" s="5">
        <v>0</v>
      </c>
      <c r="G109" t="s">
        <v>101</v>
      </c>
      <c r="H109">
        <v>680</v>
      </c>
    </row>
    <row r="110" spans="1:8">
      <c r="A110" t="s">
        <v>68</v>
      </c>
      <c r="B110" t="s">
        <v>18</v>
      </c>
      <c r="C110" t="s">
        <v>101</v>
      </c>
      <c r="D110" t="s">
        <v>133</v>
      </c>
      <c r="E110">
        <v>55</v>
      </c>
      <c r="F110" s="5">
        <v>0.083081570996978854</v>
      </c>
      <c r="G110" t="s">
        <v>101</v>
      </c>
      <c r="H110">
        <v>662</v>
      </c>
    </row>
    <row r="111" spans="1:8">
      <c r="A111" t="s">
        <v>69</v>
      </c>
      <c r="B111" t="s">
        <v>19</v>
      </c>
      <c r="C111" t="s">
        <v>101</v>
      </c>
      <c r="D111" t="s">
        <v>133</v>
      </c>
      <c r="E111">
        <v>120</v>
      </c>
      <c r="F111" s="5">
        <v>0.081190798376184037</v>
      </c>
      <c r="G111" t="s">
        <v>101</v>
      </c>
      <c r="H111">
        <v>1478</v>
      </c>
    </row>
    <row r="112" spans="1:8">
      <c r="A112" t="s">
        <v>70</v>
      </c>
      <c r="B112" t="s">
        <v>20</v>
      </c>
      <c r="C112" t="s">
        <v>101</v>
      </c>
      <c r="D112" t="s">
        <v>133</v>
      </c>
      <c r="E112">
        <v>243</v>
      </c>
      <c r="F112" s="5">
        <v>0.41968911917098445</v>
      </c>
      <c r="G112" t="s">
        <v>101</v>
      </c>
      <c r="H112">
        <v>579</v>
      </c>
    </row>
    <row r="113" spans="1:8">
      <c r="A113" t="s">
        <v>71</v>
      </c>
      <c r="B113" t="s">
        <v>21</v>
      </c>
      <c r="C113" t="s">
        <v>101</v>
      </c>
      <c r="D113" t="s">
        <v>133</v>
      </c>
      <c r="E113">
        <v>0</v>
      </c>
      <c r="F113" s="5">
        <v>0</v>
      </c>
      <c r="G113" t="s">
        <v>101</v>
      </c>
      <c r="H113">
        <v>675</v>
      </c>
    </row>
    <row r="114" spans="1:8">
      <c r="A114" t="s">
        <v>72</v>
      </c>
      <c r="B114" t="s">
        <v>22</v>
      </c>
      <c r="C114" t="s">
        <v>101</v>
      </c>
      <c r="D114" t="s">
        <v>133</v>
      </c>
      <c r="E114">
        <v>152</v>
      </c>
      <c r="F114" s="5">
        <v>0.34004474272930652</v>
      </c>
      <c r="G114" t="s">
        <v>101</v>
      </c>
      <c r="H114">
        <v>447</v>
      </c>
    </row>
    <row r="115" spans="1:8">
      <c r="A115" t="s">
        <v>73</v>
      </c>
      <c r="B115" t="s">
        <v>23</v>
      </c>
      <c r="C115" t="s">
        <v>101</v>
      </c>
      <c r="D115" t="s">
        <v>133</v>
      </c>
      <c r="E115">
        <v>0</v>
      </c>
      <c r="F115" s="5">
        <v>0</v>
      </c>
      <c r="G115" t="s">
        <v>101</v>
      </c>
      <c r="H115">
        <v>882</v>
      </c>
    </row>
    <row r="116" spans="1:8">
      <c r="A116" t="s">
        <v>74</v>
      </c>
      <c r="B116" t="s">
        <v>24</v>
      </c>
      <c r="C116" t="s">
        <v>101</v>
      </c>
      <c r="D116" t="s">
        <v>133</v>
      </c>
      <c r="E116">
        <v>91</v>
      </c>
      <c r="F116" s="5">
        <v>0.1421875</v>
      </c>
      <c r="G116" t="s">
        <v>101</v>
      </c>
      <c r="H116">
        <v>640</v>
      </c>
    </row>
    <row r="117" spans="1:8">
      <c r="A117" t="s">
        <v>75</v>
      </c>
      <c r="B117" t="s">
        <v>25</v>
      </c>
      <c r="C117" t="s">
        <v>101</v>
      </c>
      <c r="D117" t="s">
        <v>133</v>
      </c>
      <c r="E117">
        <v>0</v>
      </c>
      <c r="F117" s="5">
        <v>0</v>
      </c>
      <c r="G117" t="s">
        <v>101</v>
      </c>
      <c r="H117">
        <v>829</v>
      </c>
    </row>
    <row r="118" spans="1:8">
      <c r="A118" t="s">
        <v>76</v>
      </c>
      <c r="B118" t="s">
        <v>26</v>
      </c>
      <c r="C118" t="s">
        <v>101</v>
      </c>
      <c r="D118" t="s">
        <v>133</v>
      </c>
      <c r="E118">
        <v>0</v>
      </c>
      <c r="F118" s="5">
        <v>0</v>
      </c>
      <c r="G118" t="s">
        <v>101</v>
      </c>
      <c r="H118">
        <v>789</v>
      </c>
    </row>
    <row r="119" spans="1:8">
      <c r="A119" t="s">
        <v>77</v>
      </c>
      <c r="B119" t="s">
        <v>27</v>
      </c>
      <c r="C119" t="s">
        <v>101</v>
      </c>
      <c r="D119" t="s">
        <v>133</v>
      </c>
      <c r="E119">
        <v>0</v>
      </c>
      <c r="F119" s="5">
        <v>0</v>
      </c>
      <c r="G119" t="s">
        <v>101</v>
      </c>
      <c r="H119">
        <v>737</v>
      </c>
    </row>
    <row r="120" spans="1:8">
      <c r="A120" t="s">
        <v>78</v>
      </c>
      <c r="B120" t="s">
        <v>28</v>
      </c>
      <c r="C120" t="s">
        <v>101</v>
      </c>
      <c r="D120" t="s">
        <v>133</v>
      </c>
      <c r="E120">
        <v>0</v>
      </c>
      <c r="F120" s="5">
        <v>0</v>
      </c>
      <c r="G120" t="s">
        <v>101</v>
      </c>
      <c r="H120">
        <v>707</v>
      </c>
    </row>
    <row r="121" spans="1:8">
      <c r="A121" t="s">
        <v>79</v>
      </c>
      <c r="B121" t="s">
        <v>29</v>
      </c>
      <c r="C121" t="s">
        <v>101</v>
      </c>
      <c r="D121" t="s">
        <v>133</v>
      </c>
      <c r="E121">
        <v>185</v>
      </c>
      <c r="F121" s="5">
        <v>0.16328331862312445</v>
      </c>
      <c r="G121" t="s">
        <v>101</v>
      </c>
      <c r="H121">
        <v>1133</v>
      </c>
    </row>
    <row r="122" spans="1:8">
      <c r="A122" t="s">
        <v>80</v>
      </c>
      <c r="B122" t="s">
        <v>30</v>
      </c>
      <c r="C122" t="s">
        <v>101</v>
      </c>
      <c r="D122" t="s">
        <v>133</v>
      </c>
      <c r="E122">
        <v>0</v>
      </c>
      <c r="F122" s="5">
        <v>0</v>
      </c>
      <c r="G122" t="s">
        <v>101</v>
      </c>
      <c r="H122">
        <v>736</v>
      </c>
    </row>
    <row r="123" spans="1:8">
      <c r="A123" t="s">
        <v>81</v>
      </c>
      <c r="B123" t="s">
        <v>31</v>
      </c>
      <c r="C123" t="s">
        <v>101</v>
      </c>
      <c r="D123" t="s">
        <v>133</v>
      </c>
      <c r="E123">
        <v>0</v>
      </c>
      <c r="F123" s="5">
        <v>0</v>
      </c>
      <c r="G123" t="s">
        <v>101</v>
      </c>
      <c r="H123">
        <v>1307</v>
      </c>
    </row>
    <row r="124" spans="1:8">
      <c r="A124" t="s">
        <v>82</v>
      </c>
      <c r="B124" t="s">
        <v>32</v>
      </c>
      <c r="C124" t="s">
        <v>101</v>
      </c>
      <c r="D124" t="s">
        <v>133</v>
      </c>
      <c r="E124">
        <v>0</v>
      </c>
      <c r="F124" s="5">
        <v>0</v>
      </c>
      <c r="G124" t="s">
        <v>101</v>
      </c>
      <c r="H124">
        <v>707</v>
      </c>
    </row>
    <row r="125" spans="1:8">
      <c r="A125" t="s">
        <v>83</v>
      </c>
      <c r="B125" t="s">
        <v>33</v>
      </c>
      <c r="C125" t="s">
        <v>101</v>
      </c>
      <c r="D125" t="s">
        <v>133</v>
      </c>
      <c r="E125">
        <v>0</v>
      </c>
      <c r="F125" s="5">
        <v>0</v>
      </c>
      <c r="G125" t="s">
        <v>101</v>
      </c>
      <c r="H125">
        <v>1022</v>
      </c>
    </row>
    <row r="126" spans="1:8">
      <c r="A126" t="s">
        <v>84</v>
      </c>
      <c r="B126" t="s">
        <v>34</v>
      </c>
      <c r="C126" t="s">
        <v>101</v>
      </c>
      <c r="D126" t="s">
        <v>133</v>
      </c>
      <c r="E126">
        <v>0</v>
      </c>
      <c r="F126" s="5">
        <v>0</v>
      </c>
      <c r="G126" t="s">
        <v>101</v>
      </c>
      <c r="H126">
        <v>2106</v>
      </c>
    </row>
    <row r="127" spans="1:8">
      <c r="A127" t="s">
        <v>85</v>
      </c>
      <c r="B127" t="s">
        <v>35</v>
      </c>
      <c r="C127" t="s">
        <v>101</v>
      </c>
      <c r="D127" t="s">
        <v>133</v>
      </c>
      <c r="E127">
        <v>360</v>
      </c>
      <c r="F127" s="5">
        <v>1</v>
      </c>
      <c r="G127" t="s">
        <v>101</v>
      </c>
      <c r="H127">
        <v>360</v>
      </c>
    </row>
    <row r="128" spans="1:8">
      <c r="A128" t="s">
        <v>86</v>
      </c>
      <c r="B128" t="s">
        <v>36</v>
      </c>
      <c r="C128" t="s">
        <v>101</v>
      </c>
      <c r="D128" t="s">
        <v>133</v>
      </c>
      <c r="E128">
        <v>0</v>
      </c>
      <c r="F128" s="5">
        <v>0</v>
      </c>
      <c r="G128" t="s">
        <v>101</v>
      </c>
      <c r="H128">
        <v>493</v>
      </c>
    </row>
    <row r="129" spans="1:8">
      <c r="A129" t="s">
        <v>87</v>
      </c>
      <c r="B129" t="s">
        <v>37</v>
      </c>
      <c r="C129" t="s">
        <v>101</v>
      </c>
      <c r="D129" t="s">
        <v>133</v>
      </c>
      <c r="E129">
        <v>93</v>
      </c>
      <c r="F129" s="5">
        <v>0.16117850953206239</v>
      </c>
      <c r="G129" t="s">
        <v>101</v>
      </c>
      <c r="H129">
        <v>577</v>
      </c>
    </row>
    <row r="130" spans="1:8">
      <c r="A130" t="s">
        <v>88</v>
      </c>
      <c r="B130" t="s">
        <v>38</v>
      </c>
      <c r="C130" t="s">
        <v>101</v>
      </c>
      <c r="D130" t="s">
        <v>133</v>
      </c>
      <c r="E130">
        <v>0</v>
      </c>
      <c r="F130" s="5">
        <v>0</v>
      </c>
      <c r="G130" t="s">
        <v>101</v>
      </c>
      <c r="H130">
        <v>777</v>
      </c>
    </row>
    <row r="131" spans="1:8">
      <c r="A131" t="s">
        <v>89</v>
      </c>
      <c r="B131" t="s">
        <v>39</v>
      </c>
      <c r="C131" t="s">
        <v>101</v>
      </c>
      <c r="D131" t="s">
        <v>133</v>
      </c>
      <c r="E131">
        <v>185</v>
      </c>
      <c r="F131" s="5">
        <v>0.37449392712550605</v>
      </c>
      <c r="G131" t="s">
        <v>101</v>
      </c>
      <c r="H131">
        <v>494</v>
      </c>
    </row>
    <row r="132" spans="1:8">
      <c r="A132" t="s">
        <v>90</v>
      </c>
      <c r="B132" t="s">
        <v>40</v>
      </c>
      <c r="C132" t="s">
        <v>101</v>
      </c>
      <c r="D132" t="s">
        <v>133</v>
      </c>
      <c r="E132">
        <v>0</v>
      </c>
      <c r="F132" s="5">
        <v>0</v>
      </c>
      <c r="G132" t="s">
        <v>101</v>
      </c>
      <c r="H132">
        <v>520</v>
      </c>
    </row>
    <row r="133" spans="1:8">
      <c r="A133" t="s">
        <v>91</v>
      </c>
      <c r="B133" t="s">
        <v>41</v>
      </c>
      <c r="C133" t="s">
        <v>101</v>
      </c>
      <c r="D133" t="s">
        <v>133</v>
      </c>
      <c r="E133">
        <v>279</v>
      </c>
      <c r="F133" s="5">
        <v>0.20914542728635682</v>
      </c>
      <c r="G133" t="s">
        <v>101</v>
      </c>
      <c r="H133">
        <v>1334</v>
      </c>
    </row>
    <row r="134" spans="1:8">
      <c r="A134" t="s">
        <v>92</v>
      </c>
      <c r="B134" t="s">
        <v>42</v>
      </c>
      <c r="C134" t="s">
        <v>101</v>
      </c>
      <c r="D134" t="s">
        <v>133</v>
      </c>
      <c r="E134">
        <v>126</v>
      </c>
      <c r="F134" s="5">
        <v>0.22661870503597123</v>
      </c>
      <c r="G134" t="s">
        <v>101</v>
      </c>
      <c r="H134">
        <v>556</v>
      </c>
    </row>
    <row r="135" spans="1:8">
      <c r="A135" t="s">
        <v>93</v>
      </c>
      <c r="B135" t="s">
        <v>43</v>
      </c>
      <c r="C135" t="s">
        <v>101</v>
      </c>
      <c r="D135" t="s">
        <v>133</v>
      </c>
      <c r="E135">
        <v>70</v>
      </c>
      <c r="F135" s="5">
        <v>0.1891891891891892</v>
      </c>
      <c r="G135" t="s">
        <v>101</v>
      </c>
      <c r="H135">
        <v>370</v>
      </c>
    </row>
    <row r="136" spans="1:8">
      <c r="A136" t="s">
        <v>94</v>
      </c>
      <c r="B136" t="s">
        <v>44</v>
      </c>
      <c r="C136" t="s">
        <v>101</v>
      </c>
      <c r="D136" t="s">
        <v>133</v>
      </c>
      <c r="E136">
        <v>363</v>
      </c>
      <c r="F136" s="5">
        <v>0.81573033707865172</v>
      </c>
      <c r="G136" t="s">
        <v>101</v>
      </c>
      <c r="H136">
        <v>445</v>
      </c>
    </row>
    <row r="137" spans="1:8">
      <c r="A137" t="s">
        <v>50</v>
      </c>
      <c r="B137" t="s">
        <v>0</v>
      </c>
      <c r="C137" t="s">
        <v>101</v>
      </c>
      <c r="D137" t="s">
        <v>134</v>
      </c>
      <c r="E137">
        <v>754</v>
      </c>
      <c r="F137" s="5">
        <v>0.56437125748502992</v>
      </c>
      <c r="G137" t="s">
        <v>101</v>
      </c>
      <c r="H137">
        <v>1336</v>
      </c>
    </row>
    <row r="138" spans="1:8">
      <c r="A138" t="s">
        <v>51</v>
      </c>
      <c r="B138" t="s">
        <v>1</v>
      </c>
      <c r="C138" t="s">
        <v>101</v>
      </c>
      <c r="D138" t="s">
        <v>134</v>
      </c>
      <c r="E138">
        <v>393</v>
      </c>
      <c r="F138" s="5">
        <v>0.45644599303135891</v>
      </c>
      <c r="G138" t="s">
        <v>101</v>
      </c>
      <c r="H138">
        <v>861</v>
      </c>
    </row>
    <row r="139" spans="1:8">
      <c r="A139" t="s">
        <v>52</v>
      </c>
      <c r="B139" t="s">
        <v>2</v>
      </c>
      <c r="C139" t="s">
        <v>101</v>
      </c>
      <c r="D139" t="s">
        <v>134</v>
      </c>
      <c r="E139">
        <v>219</v>
      </c>
      <c r="F139" s="5">
        <v>0.16807367613200308</v>
      </c>
      <c r="G139" t="s">
        <v>101</v>
      </c>
      <c r="H139">
        <v>1303</v>
      </c>
    </row>
    <row r="140" spans="1:8">
      <c r="A140" t="s">
        <v>53</v>
      </c>
      <c r="B140" t="s">
        <v>3</v>
      </c>
      <c r="C140" t="s">
        <v>101</v>
      </c>
      <c r="D140" t="s">
        <v>134</v>
      </c>
      <c r="E140">
        <v>0</v>
      </c>
      <c r="F140" s="5">
        <v>0</v>
      </c>
      <c r="G140" t="s">
        <v>101</v>
      </c>
      <c r="H140">
        <v>1152</v>
      </c>
    </row>
    <row r="141" spans="1:8">
      <c r="A141" t="s">
        <v>54</v>
      </c>
      <c r="B141" t="s">
        <v>4</v>
      </c>
      <c r="C141" t="s">
        <v>101</v>
      </c>
      <c r="D141" t="s">
        <v>134</v>
      </c>
      <c r="E141">
        <v>0</v>
      </c>
      <c r="F141" s="5">
        <v>0</v>
      </c>
      <c r="G141" t="s">
        <v>101</v>
      </c>
      <c r="H141">
        <v>1168</v>
      </c>
    </row>
    <row r="142" spans="1:8">
      <c r="A142" t="s">
        <v>55</v>
      </c>
      <c r="B142" t="s">
        <v>5</v>
      </c>
      <c r="C142" t="s">
        <v>101</v>
      </c>
      <c r="D142" t="s">
        <v>134</v>
      </c>
      <c r="E142">
        <v>0</v>
      </c>
      <c r="F142" s="5">
        <v>0</v>
      </c>
      <c r="G142" t="s">
        <v>101</v>
      </c>
      <c r="H142">
        <v>619</v>
      </c>
    </row>
    <row r="143" spans="1:8">
      <c r="A143" t="s">
        <v>56</v>
      </c>
      <c r="B143" t="s">
        <v>6</v>
      </c>
      <c r="C143" t="s">
        <v>101</v>
      </c>
      <c r="D143" t="s">
        <v>134</v>
      </c>
      <c r="E143">
        <v>131</v>
      </c>
      <c r="F143" s="5">
        <v>0.10496794871794872</v>
      </c>
      <c r="G143" t="s">
        <v>101</v>
      </c>
      <c r="H143">
        <v>1248</v>
      </c>
    </row>
    <row r="144" spans="1:8">
      <c r="A144" t="s">
        <v>57</v>
      </c>
      <c r="B144" t="s">
        <v>7</v>
      </c>
      <c r="C144" t="s">
        <v>101</v>
      </c>
      <c r="D144" t="s">
        <v>134</v>
      </c>
      <c r="E144">
        <v>0</v>
      </c>
      <c r="F144" s="5">
        <v>0</v>
      </c>
      <c r="G144" t="s">
        <v>101</v>
      </c>
      <c r="H144">
        <v>1327</v>
      </c>
    </row>
    <row r="145" spans="1:8">
      <c r="A145" t="s">
        <v>58</v>
      </c>
      <c r="B145" t="s">
        <v>8</v>
      </c>
      <c r="C145" t="s">
        <v>101</v>
      </c>
      <c r="D145" t="s">
        <v>134</v>
      </c>
      <c r="E145">
        <v>0</v>
      </c>
      <c r="F145" s="5">
        <v>0</v>
      </c>
      <c r="G145" t="s">
        <v>101</v>
      </c>
      <c r="H145">
        <v>1308</v>
      </c>
    </row>
    <row r="146" spans="1:8">
      <c r="A146" t="s">
        <v>59</v>
      </c>
      <c r="B146" t="s">
        <v>9</v>
      </c>
      <c r="C146" t="s">
        <v>101</v>
      </c>
      <c r="D146" t="s">
        <v>134</v>
      </c>
      <c r="E146">
        <v>0</v>
      </c>
      <c r="F146" s="5">
        <v>0</v>
      </c>
      <c r="G146" t="s">
        <v>101</v>
      </c>
      <c r="H146">
        <v>1238</v>
      </c>
    </row>
    <row r="147" spans="1:8">
      <c r="A147" t="s">
        <v>60</v>
      </c>
      <c r="B147" t="s">
        <v>10</v>
      </c>
      <c r="C147" t="s">
        <v>101</v>
      </c>
      <c r="D147" t="s">
        <v>134</v>
      </c>
      <c r="E147">
        <v>0</v>
      </c>
      <c r="F147" s="5">
        <v>0</v>
      </c>
      <c r="G147" t="s">
        <v>101</v>
      </c>
      <c r="H147">
        <v>1107</v>
      </c>
    </row>
    <row r="148" spans="1:8">
      <c r="A148" t="s">
        <v>61</v>
      </c>
      <c r="B148" t="s">
        <v>11</v>
      </c>
      <c r="C148" t="s">
        <v>101</v>
      </c>
      <c r="D148" t="s">
        <v>134</v>
      </c>
      <c r="E148">
        <v>0</v>
      </c>
      <c r="F148" s="5">
        <v>0</v>
      </c>
      <c r="G148" t="s">
        <v>101</v>
      </c>
      <c r="H148">
        <v>601</v>
      </c>
    </row>
    <row r="149" spans="1:8">
      <c r="A149" t="s">
        <v>62</v>
      </c>
      <c r="B149" t="s">
        <v>12</v>
      </c>
      <c r="C149" t="s">
        <v>101</v>
      </c>
      <c r="D149" t="s">
        <v>134</v>
      </c>
      <c r="E149">
        <v>110</v>
      </c>
      <c r="F149" s="5">
        <v>0.21912350597609562</v>
      </c>
      <c r="G149" t="s">
        <v>101</v>
      </c>
      <c r="H149">
        <v>502</v>
      </c>
    </row>
    <row r="150" spans="1:8">
      <c r="A150" t="s">
        <v>63</v>
      </c>
      <c r="B150" t="s">
        <v>13</v>
      </c>
      <c r="C150" t="s">
        <v>101</v>
      </c>
      <c r="D150" t="s">
        <v>134</v>
      </c>
      <c r="E150">
        <v>0</v>
      </c>
      <c r="F150" s="5">
        <v>0</v>
      </c>
      <c r="G150" t="s">
        <v>101</v>
      </c>
      <c r="H150">
        <v>1145</v>
      </c>
    </row>
    <row r="151" spans="1:8">
      <c r="A151" t="s">
        <v>64</v>
      </c>
      <c r="B151" t="s">
        <v>14</v>
      </c>
      <c r="C151" t="s">
        <v>101</v>
      </c>
      <c r="D151" t="s">
        <v>134</v>
      </c>
      <c r="E151">
        <v>0</v>
      </c>
      <c r="F151" s="5">
        <v>0</v>
      </c>
      <c r="G151" t="s">
        <v>101</v>
      </c>
      <c r="H151">
        <v>850</v>
      </c>
    </row>
    <row r="152" spans="1:8">
      <c r="A152" t="s">
        <v>65</v>
      </c>
      <c r="B152" t="s">
        <v>15</v>
      </c>
      <c r="C152" t="s">
        <v>101</v>
      </c>
      <c r="D152" t="s">
        <v>134</v>
      </c>
      <c r="E152">
        <v>0</v>
      </c>
      <c r="F152" s="5">
        <v>0</v>
      </c>
      <c r="G152" t="s">
        <v>101</v>
      </c>
      <c r="H152">
        <v>669</v>
      </c>
    </row>
    <row r="153" spans="1:8">
      <c r="A153" t="s">
        <v>66</v>
      </c>
      <c r="B153" t="s">
        <v>16</v>
      </c>
      <c r="C153" t="s">
        <v>101</v>
      </c>
      <c r="D153" t="s">
        <v>134</v>
      </c>
      <c r="E153">
        <v>0</v>
      </c>
      <c r="F153" s="5">
        <v>0</v>
      </c>
      <c r="G153" t="s">
        <v>101</v>
      </c>
      <c r="H153">
        <v>1880</v>
      </c>
    </row>
    <row r="154" spans="1:8">
      <c r="A154" t="s">
        <v>67</v>
      </c>
      <c r="B154" t="s">
        <v>17</v>
      </c>
      <c r="C154" t="s">
        <v>101</v>
      </c>
      <c r="D154" t="s">
        <v>134</v>
      </c>
      <c r="E154">
        <v>0</v>
      </c>
      <c r="F154" s="5">
        <v>0</v>
      </c>
      <c r="G154" t="s">
        <v>101</v>
      </c>
      <c r="H154">
        <v>680</v>
      </c>
    </row>
    <row r="155" spans="1:8">
      <c r="A155" t="s">
        <v>68</v>
      </c>
      <c r="B155" t="s">
        <v>18</v>
      </c>
      <c r="C155" t="s">
        <v>101</v>
      </c>
      <c r="D155" t="s">
        <v>134</v>
      </c>
      <c r="E155">
        <v>226</v>
      </c>
      <c r="F155" s="5">
        <v>0.34138972809667673</v>
      </c>
      <c r="G155" t="s">
        <v>101</v>
      </c>
      <c r="H155">
        <v>662</v>
      </c>
    </row>
    <row r="156" spans="1:8">
      <c r="A156" t="s">
        <v>69</v>
      </c>
      <c r="B156" t="s">
        <v>19</v>
      </c>
      <c r="C156" t="s">
        <v>101</v>
      </c>
      <c r="D156" t="s">
        <v>134</v>
      </c>
      <c r="E156">
        <v>415</v>
      </c>
      <c r="F156" s="5">
        <v>0.28078484438430312</v>
      </c>
      <c r="G156" t="s">
        <v>101</v>
      </c>
      <c r="H156">
        <v>1478</v>
      </c>
    </row>
    <row r="157" spans="1:8">
      <c r="A157" t="s">
        <v>70</v>
      </c>
      <c r="B157" t="s">
        <v>20</v>
      </c>
      <c r="C157" t="s">
        <v>101</v>
      </c>
      <c r="D157" t="s">
        <v>134</v>
      </c>
      <c r="E157">
        <v>0</v>
      </c>
      <c r="F157" s="5">
        <v>0</v>
      </c>
      <c r="G157" t="s">
        <v>101</v>
      </c>
      <c r="H157">
        <v>579</v>
      </c>
    </row>
    <row r="158" spans="1:8">
      <c r="A158" t="s">
        <v>71</v>
      </c>
      <c r="B158" t="s">
        <v>21</v>
      </c>
      <c r="C158" t="s">
        <v>101</v>
      </c>
      <c r="D158" t="s">
        <v>134</v>
      </c>
      <c r="E158">
        <v>0</v>
      </c>
      <c r="F158" s="5">
        <v>0</v>
      </c>
      <c r="G158" t="s">
        <v>101</v>
      </c>
      <c r="H158">
        <v>675</v>
      </c>
    </row>
    <row r="159" spans="1:8">
      <c r="A159" t="s">
        <v>72</v>
      </c>
      <c r="B159" t="s">
        <v>22</v>
      </c>
      <c r="C159" t="s">
        <v>101</v>
      </c>
      <c r="D159" t="s">
        <v>134</v>
      </c>
      <c r="E159">
        <v>82</v>
      </c>
      <c r="F159" s="5">
        <v>0.18344519015659955</v>
      </c>
      <c r="G159" t="s">
        <v>101</v>
      </c>
      <c r="H159">
        <v>447</v>
      </c>
    </row>
    <row r="160" spans="1:8">
      <c r="A160" t="s">
        <v>73</v>
      </c>
      <c r="B160" t="s">
        <v>23</v>
      </c>
      <c r="C160" t="s">
        <v>101</v>
      </c>
      <c r="D160" t="s">
        <v>134</v>
      </c>
      <c r="E160">
        <v>0</v>
      </c>
      <c r="F160" s="5">
        <v>0</v>
      </c>
      <c r="G160" t="s">
        <v>101</v>
      </c>
      <c r="H160">
        <v>882</v>
      </c>
    </row>
    <row r="161" spans="1:8">
      <c r="A161" t="s">
        <v>74</v>
      </c>
      <c r="B161" t="s">
        <v>24</v>
      </c>
      <c r="C161" t="s">
        <v>101</v>
      </c>
      <c r="D161" t="s">
        <v>134</v>
      </c>
      <c r="E161">
        <v>91</v>
      </c>
      <c r="F161" s="5">
        <v>0.1421875</v>
      </c>
      <c r="G161" t="s">
        <v>101</v>
      </c>
      <c r="H161">
        <v>640</v>
      </c>
    </row>
    <row r="162" spans="1:8">
      <c r="A162" t="s">
        <v>75</v>
      </c>
      <c r="B162" t="s">
        <v>25</v>
      </c>
      <c r="C162" t="s">
        <v>101</v>
      </c>
      <c r="D162" t="s">
        <v>134</v>
      </c>
      <c r="E162">
        <v>0</v>
      </c>
      <c r="F162" s="5">
        <v>0</v>
      </c>
      <c r="G162" t="s">
        <v>101</v>
      </c>
      <c r="H162">
        <v>829</v>
      </c>
    </row>
    <row r="163" spans="1:8">
      <c r="A163" t="s">
        <v>76</v>
      </c>
      <c r="B163" t="s">
        <v>26</v>
      </c>
      <c r="C163" t="s">
        <v>101</v>
      </c>
      <c r="D163" t="s">
        <v>134</v>
      </c>
      <c r="E163">
        <v>0</v>
      </c>
      <c r="F163" s="5">
        <v>0</v>
      </c>
      <c r="G163" t="s">
        <v>101</v>
      </c>
      <c r="H163">
        <v>789</v>
      </c>
    </row>
    <row r="164" spans="1:8">
      <c r="A164" t="s">
        <v>77</v>
      </c>
      <c r="B164" t="s">
        <v>27</v>
      </c>
      <c r="C164" t="s">
        <v>101</v>
      </c>
      <c r="D164" t="s">
        <v>134</v>
      </c>
      <c r="E164">
        <v>0</v>
      </c>
      <c r="F164" s="5">
        <v>0</v>
      </c>
      <c r="G164" t="s">
        <v>101</v>
      </c>
      <c r="H164">
        <v>737</v>
      </c>
    </row>
    <row r="165" spans="1:8">
      <c r="A165" t="s">
        <v>78</v>
      </c>
      <c r="B165" t="s">
        <v>28</v>
      </c>
      <c r="C165" t="s">
        <v>101</v>
      </c>
      <c r="D165" t="s">
        <v>134</v>
      </c>
      <c r="E165">
        <v>0</v>
      </c>
      <c r="F165" s="5">
        <v>0</v>
      </c>
      <c r="G165" t="s">
        <v>101</v>
      </c>
      <c r="H165">
        <v>707</v>
      </c>
    </row>
    <row r="166" spans="1:8">
      <c r="A166" t="s">
        <v>79</v>
      </c>
      <c r="B166" t="s">
        <v>29</v>
      </c>
      <c r="C166" t="s">
        <v>101</v>
      </c>
      <c r="D166" t="s">
        <v>134</v>
      </c>
      <c r="E166">
        <v>77</v>
      </c>
      <c r="F166" s="5">
        <v>0.067961165048543687</v>
      </c>
      <c r="G166" t="s">
        <v>101</v>
      </c>
      <c r="H166">
        <v>1133</v>
      </c>
    </row>
    <row r="167" spans="1:8">
      <c r="A167" t="s">
        <v>80</v>
      </c>
      <c r="B167" t="s">
        <v>30</v>
      </c>
      <c r="C167" t="s">
        <v>101</v>
      </c>
      <c r="D167" t="s">
        <v>134</v>
      </c>
      <c r="E167">
        <v>0</v>
      </c>
      <c r="F167" s="5">
        <v>0</v>
      </c>
      <c r="G167" t="s">
        <v>101</v>
      </c>
      <c r="H167">
        <v>736</v>
      </c>
    </row>
    <row r="168" spans="1:8">
      <c r="A168" t="s">
        <v>81</v>
      </c>
      <c r="B168" t="s">
        <v>31</v>
      </c>
      <c r="C168" t="s">
        <v>101</v>
      </c>
      <c r="D168" t="s">
        <v>134</v>
      </c>
      <c r="E168">
        <v>0</v>
      </c>
      <c r="F168" s="5">
        <v>0</v>
      </c>
      <c r="G168" t="s">
        <v>101</v>
      </c>
      <c r="H168">
        <v>1307</v>
      </c>
    </row>
    <row r="169" spans="1:8">
      <c r="A169" t="s">
        <v>82</v>
      </c>
      <c r="B169" t="s">
        <v>32</v>
      </c>
      <c r="C169" t="s">
        <v>101</v>
      </c>
      <c r="D169" t="s">
        <v>134</v>
      </c>
      <c r="E169">
        <v>0</v>
      </c>
      <c r="F169" s="5">
        <v>0</v>
      </c>
      <c r="G169" t="s">
        <v>101</v>
      </c>
      <c r="H169">
        <v>707</v>
      </c>
    </row>
    <row r="170" spans="1:8">
      <c r="A170" t="s">
        <v>83</v>
      </c>
      <c r="B170" t="s">
        <v>33</v>
      </c>
      <c r="C170" t="s">
        <v>101</v>
      </c>
      <c r="D170" t="s">
        <v>134</v>
      </c>
      <c r="E170">
        <v>0</v>
      </c>
      <c r="F170" s="5">
        <v>0</v>
      </c>
      <c r="G170" t="s">
        <v>101</v>
      </c>
      <c r="H170">
        <v>1022</v>
      </c>
    </row>
    <row r="171" spans="1:8">
      <c r="A171" t="s">
        <v>84</v>
      </c>
      <c r="B171" t="s">
        <v>34</v>
      </c>
      <c r="C171" t="s">
        <v>101</v>
      </c>
      <c r="D171" t="s">
        <v>134</v>
      </c>
      <c r="E171">
        <v>201</v>
      </c>
      <c r="F171" s="5">
        <v>0.095441595441595445</v>
      </c>
      <c r="G171" t="s">
        <v>101</v>
      </c>
      <c r="H171">
        <v>2106</v>
      </c>
    </row>
    <row r="172" spans="1:8">
      <c r="A172" t="s">
        <v>85</v>
      </c>
      <c r="B172" t="s">
        <v>35</v>
      </c>
      <c r="C172" t="s">
        <v>101</v>
      </c>
      <c r="D172" t="s">
        <v>134</v>
      </c>
      <c r="E172">
        <v>360</v>
      </c>
      <c r="F172" s="5">
        <v>1</v>
      </c>
      <c r="G172" t="s">
        <v>101</v>
      </c>
      <c r="H172">
        <v>360</v>
      </c>
    </row>
    <row r="173" spans="1:8">
      <c r="A173" t="s">
        <v>86</v>
      </c>
      <c r="B173" t="s">
        <v>36</v>
      </c>
      <c r="C173" t="s">
        <v>101</v>
      </c>
      <c r="D173" t="s">
        <v>134</v>
      </c>
      <c r="E173">
        <v>0</v>
      </c>
      <c r="F173" s="5">
        <v>0</v>
      </c>
      <c r="G173" t="s">
        <v>101</v>
      </c>
      <c r="H173">
        <v>493</v>
      </c>
    </row>
    <row r="174" spans="1:8">
      <c r="A174" t="s">
        <v>87</v>
      </c>
      <c r="B174" t="s">
        <v>37</v>
      </c>
      <c r="C174" t="s">
        <v>101</v>
      </c>
      <c r="D174" t="s">
        <v>134</v>
      </c>
      <c r="E174">
        <v>0</v>
      </c>
      <c r="F174" s="5">
        <v>0</v>
      </c>
      <c r="G174" t="s">
        <v>101</v>
      </c>
      <c r="H174">
        <v>577</v>
      </c>
    </row>
    <row r="175" spans="1:8">
      <c r="A175" t="s">
        <v>88</v>
      </c>
      <c r="B175" t="s">
        <v>38</v>
      </c>
      <c r="C175" t="s">
        <v>101</v>
      </c>
      <c r="D175" t="s">
        <v>134</v>
      </c>
      <c r="E175">
        <v>0</v>
      </c>
      <c r="F175" s="5">
        <v>0</v>
      </c>
      <c r="G175" t="s">
        <v>101</v>
      </c>
      <c r="H175">
        <v>777</v>
      </c>
    </row>
    <row r="176" spans="1:8">
      <c r="A176" t="s">
        <v>89</v>
      </c>
      <c r="B176" t="s">
        <v>39</v>
      </c>
      <c r="C176" t="s">
        <v>101</v>
      </c>
      <c r="D176" t="s">
        <v>134</v>
      </c>
      <c r="E176">
        <v>0</v>
      </c>
      <c r="F176" s="5">
        <v>0</v>
      </c>
      <c r="G176" t="s">
        <v>101</v>
      </c>
      <c r="H176">
        <v>494</v>
      </c>
    </row>
    <row r="177" spans="1:8">
      <c r="A177" t="s">
        <v>90</v>
      </c>
      <c r="B177" t="s">
        <v>40</v>
      </c>
      <c r="C177" t="s">
        <v>101</v>
      </c>
      <c r="D177" t="s">
        <v>134</v>
      </c>
      <c r="E177">
        <v>0</v>
      </c>
      <c r="F177" s="5">
        <v>0</v>
      </c>
      <c r="G177" t="s">
        <v>101</v>
      </c>
      <c r="H177">
        <v>520</v>
      </c>
    </row>
    <row r="178" spans="1:8">
      <c r="A178" t="s">
        <v>91</v>
      </c>
      <c r="B178" t="s">
        <v>41</v>
      </c>
      <c r="C178" t="s">
        <v>101</v>
      </c>
      <c r="D178" t="s">
        <v>134</v>
      </c>
      <c r="E178">
        <v>173</v>
      </c>
      <c r="F178" s="5">
        <v>0.12968515742128936</v>
      </c>
      <c r="G178" t="s">
        <v>101</v>
      </c>
      <c r="H178">
        <v>1334</v>
      </c>
    </row>
    <row r="179" spans="1:8">
      <c r="A179" t="s">
        <v>92</v>
      </c>
      <c r="B179" t="s">
        <v>42</v>
      </c>
      <c r="C179" t="s">
        <v>101</v>
      </c>
      <c r="D179" t="s">
        <v>134</v>
      </c>
      <c r="E179">
        <v>126</v>
      </c>
      <c r="F179" s="5">
        <v>0.22661870503597123</v>
      </c>
      <c r="G179" t="s">
        <v>101</v>
      </c>
      <c r="H179">
        <v>556</v>
      </c>
    </row>
    <row r="180" spans="1:8">
      <c r="A180" t="s">
        <v>93</v>
      </c>
      <c r="B180" t="s">
        <v>43</v>
      </c>
      <c r="C180" t="s">
        <v>101</v>
      </c>
      <c r="D180" t="s">
        <v>134</v>
      </c>
      <c r="E180">
        <v>70</v>
      </c>
      <c r="F180" s="5">
        <v>0.1891891891891892</v>
      </c>
      <c r="G180" t="s">
        <v>101</v>
      </c>
      <c r="H180">
        <v>370</v>
      </c>
    </row>
    <row r="181" spans="1:8">
      <c r="A181" t="s">
        <v>94</v>
      </c>
      <c r="B181" t="s">
        <v>44</v>
      </c>
      <c r="C181" t="s">
        <v>101</v>
      </c>
      <c r="D181" t="s">
        <v>134</v>
      </c>
      <c r="E181">
        <v>0</v>
      </c>
      <c r="F181" s="5">
        <v>0</v>
      </c>
      <c r="G181" t="s">
        <v>101</v>
      </c>
      <c r="H181">
        <v>445</v>
      </c>
    </row>
    <row r="182" spans="1:8">
      <c r="A182" t="s">
        <v>50</v>
      </c>
      <c r="B182" t="s">
        <v>0</v>
      </c>
      <c r="C182" t="s">
        <v>102</v>
      </c>
      <c r="D182" t="s">
        <v>133</v>
      </c>
      <c r="E182">
        <v>398</v>
      </c>
      <c r="F182" s="5">
        <v>0.49564134495641343</v>
      </c>
      <c r="G182" t="s">
        <v>102</v>
      </c>
      <c r="H182">
        <v>803</v>
      </c>
    </row>
    <row r="183" spans="1:8">
      <c r="A183" t="s">
        <v>51</v>
      </c>
      <c r="B183" t="s">
        <v>1</v>
      </c>
      <c r="C183" t="s">
        <v>102</v>
      </c>
      <c r="D183" t="s">
        <v>133</v>
      </c>
      <c r="E183">
        <v>402</v>
      </c>
      <c r="F183" s="5">
        <v>0.96634615384615385</v>
      </c>
      <c r="G183" t="s">
        <v>102</v>
      </c>
      <c r="H183">
        <v>416</v>
      </c>
    </row>
    <row r="184" spans="1:8">
      <c r="A184" t="s">
        <v>52</v>
      </c>
      <c r="B184" t="s">
        <v>2</v>
      </c>
      <c r="C184" t="s">
        <v>102</v>
      </c>
      <c r="D184" t="s">
        <v>133</v>
      </c>
      <c r="E184">
        <v>0</v>
      </c>
      <c r="F184" s="5">
        <v>0</v>
      </c>
      <c r="G184" t="s">
        <v>102</v>
      </c>
      <c r="H184">
        <v>826</v>
      </c>
    </row>
    <row r="185" spans="1:8">
      <c r="A185" t="s">
        <v>53</v>
      </c>
      <c r="B185" t="s">
        <v>3</v>
      </c>
      <c r="C185" t="s">
        <v>102</v>
      </c>
      <c r="D185" t="s">
        <v>133</v>
      </c>
      <c r="E185">
        <v>0</v>
      </c>
      <c r="F185" s="5">
        <v>0</v>
      </c>
      <c r="G185" t="s">
        <v>102</v>
      </c>
      <c r="H185">
        <v>838</v>
      </c>
    </row>
    <row r="186" spans="1:8">
      <c r="A186" t="s">
        <v>54</v>
      </c>
      <c r="B186" t="s">
        <v>4</v>
      </c>
      <c r="C186" t="s">
        <v>102</v>
      </c>
      <c r="D186" t="s">
        <v>133</v>
      </c>
      <c r="E186">
        <v>0</v>
      </c>
      <c r="F186" s="5">
        <v>0</v>
      </c>
      <c r="G186" t="s">
        <v>102</v>
      </c>
      <c r="H186">
        <v>669</v>
      </c>
    </row>
    <row r="187" spans="1:8">
      <c r="A187" t="s">
        <v>55</v>
      </c>
      <c r="B187" t="s">
        <v>5</v>
      </c>
      <c r="C187" t="s">
        <v>102</v>
      </c>
      <c r="D187" t="s">
        <v>133</v>
      </c>
      <c r="E187">
        <v>0</v>
      </c>
      <c r="F187" s="5">
        <v>0</v>
      </c>
      <c r="G187" t="s">
        <v>102</v>
      </c>
      <c r="H187">
        <v>400</v>
      </c>
    </row>
    <row r="188" spans="1:8">
      <c r="A188" t="s">
        <v>56</v>
      </c>
      <c r="B188" t="s">
        <v>6</v>
      </c>
      <c r="C188" t="s">
        <v>102</v>
      </c>
      <c r="D188" t="s">
        <v>133</v>
      </c>
      <c r="E188">
        <v>86</v>
      </c>
      <c r="F188" s="5">
        <v>0.099767981438515077</v>
      </c>
      <c r="G188" t="s">
        <v>102</v>
      </c>
      <c r="H188">
        <v>862</v>
      </c>
    </row>
    <row r="189" spans="1:8">
      <c r="A189" t="s">
        <v>57</v>
      </c>
      <c r="B189" t="s">
        <v>7</v>
      </c>
      <c r="C189" t="s">
        <v>102</v>
      </c>
      <c r="D189" t="s">
        <v>133</v>
      </c>
      <c r="E189">
        <v>0</v>
      </c>
      <c r="F189" s="5">
        <v>0</v>
      </c>
      <c r="G189" t="s">
        <v>102</v>
      </c>
      <c r="H189">
        <v>729</v>
      </c>
    </row>
    <row r="190" spans="1:8">
      <c r="A190" t="s">
        <v>58</v>
      </c>
      <c r="B190" t="s">
        <v>8</v>
      </c>
      <c r="C190" t="s">
        <v>102</v>
      </c>
      <c r="D190" t="s">
        <v>133</v>
      </c>
      <c r="E190">
        <v>0</v>
      </c>
      <c r="F190" s="5">
        <v>0</v>
      </c>
      <c r="G190" t="s">
        <v>102</v>
      </c>
      <c r="H190">
        <v>925</v>
      </c>
    </row>
    <row r="191" spans="1:8">
      <c r="A191" t="s">
        <v>59</v>
      </c>
      <c r="B191" t="s">
        <v>9</v>
      </c>
      <c r="C191" t="s">
        <v>102</v>
      </c>
      <c r="D191" t="s">
        <v>133</v>
      </c>
      <c r="E191">
        <v>0</v>
      </c>
      <c r="F191" s="5">
        <v>0</v>
      </c>
      <c r="G191" t="s">
        <v>102</v>
      </c>
      <c r="H191">
        <v>968</v>
      </c>
    </row>
    <row r="192" spans="1:8">
      <c r="A192" t="s">
        <v>60</v>
      </c>
      <c r="B192" t="s">
        <v>10</v>
      </c>
      <c r="C192" t="s">
        <v>102</v>
      </c>
      <c r="D192" t="s">
        <v>133</v>
      </c>
      <c r="E192">
        <v>0</v>
      </c>
      <c r="F192" s="5">
        <v>0</v>
      </c>
      <c r="G192" t="s">
        <v>102</v>
      </c>
      <c r="H192">
        <v>655</v>
      </c>
    </row>
    <row r="193" spans="1:8">
      <c r="A193" t="s">
        <v>61</v>
      </c>
      <c r="B193" t="s">
        <v>11</v>
      </c>
      <c r="C193" t="s">
        <v>102</v>
      </c>
      <c r="D193" t="s">
        <v>133</v>
      </c>
      <c r="E193">
        <v>0</v>
      </c>
      <c r="F193" s="5">
        <v>0</v>
      </c>
      <c r="G193" t="s">
        <v>102</v>
      </c>
      <c r="H193">
        <v>486</v>
      </c>
    </row>
    <row r="194" spans="1:8">
      <c r="A194" t="s">
        <v>62</v>
      </c>
      <c r="B194" t="s">
        <v>12</v>
      </c>
      <c r="C194" t="s">
        <v>102</v>
      </c>
      <c r="D194" t="s">
        <v>133</v>
      </c>
      <c r="E194">
        <v>50</v>
      </c>
      <c r="F194" s="5">
        <v>0.19455252918287938</v>
      </c>
      <c r="G194" t="s">
        <v>102</v>
      </c>
      <c r="H194">
        <v>257</v>
      </c>
    </row>
    <row r="195" spans="1:8">
      <c r="A195" t="s">
        <v>63</v>
      </c>
      <c r="B195" t="s">
        <v>13</v>
      </c>
      <c r="C195" t="s">
        <v>102</v>
      </c>
      <c r="D195" t="s">
        <v>133</v>
      </c>
      <c r="E195">
        <v>0</v>
      </c>
      <c r="F195" s="5">
        <v>0</v>
      </c>
      <c r="G195" t="s">
        <v>102</v>
      </c>
      <c r="H195">
        <v>610</v>
      </c>
    </row>
    <row r="196" spans="1:8">
      <c r="A196" t="s">
        <v>64</v>
      </c>
      <c r="B196" t="s">
        <v>14</v>
      </c>
      <c r="C196" t="s">
        <v>102</v>
      </c>
      <c r="D196" t="s">
        <v>133</v>
      </c>
      <c r="E196">
        <v>0</v>
      </c>
      <c r="F196" s="5">
        <v>0</v>
      </c>
      <c r="G196" t="s">
        <v>102</v>
      </c>
      <c r="H196">
        <v>552</v>
      </c>
    </row>
    <row r="197" spans="1:8">
      <c r="A197" t="s">
        <v>65</v>
      </c>
      <c r="B197" t="s">
        <v>15</v>
      </c>
      <c r="C197" t="s">
        <v>102</v>
      </c>
      <c r="D197" t="s">
        <v>133</v>
      </c>
      <c r="E197">
        <v>0</v>
      </c>
      <c r="F197" s="5">
        <v>0</v>
      </c>
      <c r="G197" t="s">
        <v>102</v>
      </c>
      <c r="H197">
        <v>412</v>
      </c>
    </row>
    <row r="198" spans="1:8">
      <c r="A198" t="s">
        <v>66</v>
      </c>
      <c r="B198" t="s">
        <v>16</v>
      </c>
      <c r="C198" t="s">
        <v>102</v>
      </c>
      <c r="D198" t="s">
        <v>133</v>
      </c>
      <c r="E198">
        <v>0</v>
      </c>
      <c r="F198" s="5">
        <v>0</v>
      </c>
      <c r="G198" t="s">
        <v>102</v>
      </c>
      <c r="H198">
        <v>1121</v>
      </c>
    </row>
    <row r="199" spans="1:8">
      <c r="A199" t="s">
        <v>67</v>
      </c>
      <c r="B199" t="s">
        <v>17</v>
      </c>
      <c r="C199" t="s">
        <v>102</v>
      </c>
      <c r="D199" t="s">
        <v>133</v>
      </c>
      <c r="E199">
        <v>0</v>
      </c>
      <c r="F199" s="5">
        <v>0</v>
      </c>
      <c r="G199" t="s">
        <v>102</v>
      </c>
      <c r="H199">
        <v>486</v>
      </c>
    </row>
    <row r="200" spans="1:8">
      <c r="A200" t="s">
        <v>68</v>
      </c>
      <c r="B200" t="s">
        <v>18</v>
      </c>
      <c r="C200" t="s">
        <v>102</v>
      </c>
      <c r="D200" t="s">
        <v>133</v>
      </c>
      <c r="E200">
        <v>30</v>
      </c>
      <c r="F200" s="5">
        <v>0.06741573033707865</v>
      </c>
      <c r="G200" t="s">
        <v>102</v>
      </c>
      <c r="H200">
        <v>445</v>
      </c>
    </row>
    <row r="201" spans="1:8">
      <c r="A201" t="s">
        <v>69</v>
      </c>
      <c r="B201" t="s">
        <v>19</v>
      </c>
      <c r="C201" t="s">
        <v>102</v>
      </c>
      <c r="D201" t="s">
        <v>133</v>
      </c>
      <c r="E201">
        <v>71</v>
      </c>
      <c r="F201" s="5">
        <v>0.0770065075921909</v>
      </c>
      <c r="G201" t="s">
        <v>102</v>
      </c>
      <c r="H201">
        <v>922</v>
      </c>
    </row>
    <row r="202" spans="1:8">
      <c r="A202" t="s">
        <v>70</v>
      </c>
      <c r="B202" t="s">
        <v>20</v>
      </c>
      <c r="C202" t="s">
        <v>102</v>
      </c>
      <c r="D202" t="s">
        <v>133</v>
      </c>
      <c r="E202">
        <v>163</v>
      </c>
      <c r="F202" s="5">
        <v>0.44657534246575342</v>
      </c>
      <c r="G202" t="s">
        <v>102</v>
      </c>
      <c r="H202">
        <v>365</v>
      </c>
    </row>
    <row r="203" spans="1:8">
      <c r="A203" t="s">
        <v>71</v>
      </c>
      <c r="B203" t="s">
        <v>21</v>
      </c>
      <c r="C203" t="s">
        <v>102</v>
      </c>
      <c r="D203" t="s">
        <v>133</v>
      </c>
      <c r="E203">
        <v>0</v>
      </c>
      <c r="F203" s="5">
        <v>0</v>
      </c>
      <c r="G203" t="s">
        <v>102</v>
      </c>
      <c r="H203">
        <v>330</v>
      </c>
    </row>
    <row r="204" spans="1:8">
      <c r="A204" t="s">
        <v>72</v>
      </c>
      <c r="B204" t="s">
        <v>22</v>
      </c>
      <c r="C204" t="s">
        <v>102</v>
      </c>
      <c r="D204" t="s">
        <v>133</v>
      </c>
      <c r="E204">
        <v>77</v>
      </c>
      <c r="F204" s="5">
        <v>0.34070796460176989</v>
      </c>
      <c r="G204" t="s">
        <v>102</v>
      </c>
      <c r="H204">
        <v>226</v>
      </c>
    </row>
    <row r="205" spans="1:8">
      <c r="A205" t="s">
        <v>73</v>
      </c>
      <c r="B205" t="s">
        <v>23</v>
      </c>
      <c r="C205" t="s">
        <v>102</v>
      </c>
      <c r="D205" t="s">
        <v>133</v>
      </c>
      <c r="E205">
        <v>0</v>
      </c>
      <c r="F205" s="5">
        <v>0</v>
      </c>
      <c r="G205" t="s">
        <v>102</v>
      </c>
      <c r="H205">
        <v>572</v>
      </c>
    </row>
    <row r="206" spans="1:8">
      <c r="A206" t="s">
        <v>74</v>
      </c>
      <c r="B206" t="s">
        <v>24</v>
      </c>
      <c r="C206" t="s">
        <v>102</v>
      </c>
      <c r="D206" t="s">
        <v>133</v>
      </c>
      <c r="E206">
        <v>54</v>
      </c>
      <c r="F206" s="5">
        <v>0.16167664670658682</v>
      </c>
      <c r="G206" t="s">
        <v>102</v>
      </c>
      <c r="H206">
        <v>334</v>
      </c>
    </row>
    <row r="207" spans="1:8">
      <c r="A207" t="s">
        <v>75</v>
      </c>
      <c r="B207" t="s">
        <v>25</v>
      </c>
      <c r="C207" t="s">
        <v>102</v>
      </c>
      <c r="D207" t="s">
        <v>133</v>
      </c>
      <c r="E207">
        <v>0</v>
      </c>
      <c r="F207" s="5">
        <v>0</v>
      </c>
      <c r="G207" t="s">
        <v>102</v>
      </c>
      <c r="H207">
        <v>483</v>
      </c>
    </row>
    <row r="208" spans="1:8">
      <c r="A208" t="s">
        <v>76</v>
      </c>
      <c r="B208" t="s">
        <v>26</v>
      </c>
      <c r="C208" t="s">
        <v>102</v>
      </c>
      <c r="D208" t="s">
        <v>133</v>
      </c>
      <c r="E208">
        <v>0</v>
      </c>
      <c r="F208" s="5">
        <v>0</v>
      </c>
      <c r="G208" t="s">
        <v>102</v>
      </c>
      <c r="H208">
        <v>497</v>
      </c>
    </row>
    <row r="209" spans="1:8">
      <c r="A209" t="s">
        <v>77</v>
      </c>
      <c r="B209" t="s">
        <v>27</v>
      </c>
      <c r="C209" t="s">
        <v>102</v>
      </c>
      <c r="D209" t="s">
        <v>133</v>
      </c>
      <c r="E209">
        <v>0</v>
      </c>
      <c r="F209" s="5">
        <v>0</v>
      </c>
      <c r="G209" t="s">
        <v>102</v>
      </c>
      <c r="H209">
        <v>422</v>
      </c>
    </row>
    <row r="210" spans="1:8">
      <c r="A210" t="s">
        <v>78</v>
      </c>
      <c r="B210" t="s">
        <v>28</v>
      </c>
      <c r="C210" t="s">
        <v>102</v>
      </c>
      <c r="D210" t="s">
        <v>133</v>
      </c>
      <c r="E210">
        <v>0</v>
      </c>
      <c r="F210" s="5">
        <v>0</v>
      </c>
      <c r="G210" t="s">
        <v>102</v>
      </c>
      <c r="H210">
        <v>454</v>
      </c>
    </row>
    <row r="211" spans="1:8">
      <c r="A211" t="s">
        <v>79</v>
      </c>
      <c r="B211" t="s">
        <v>29</v>
      </c>
      <c r="C211" t="s">
        <v>102</v>
      </c>
      <c r="D211" t="s">
        <v>133</v>
      </c>
      <c r="E211">
        <v>109</v>
      </c>
      <c r="F211" s="5">
        <v>0.15308988764044945</v>
      </c>
      <c r="G211" t="s">
        <v>102</v>
      </c>
      <c r="H211">
        <v>712</v>
      </c>
    </row>
    <row r="212" spans="1:8">
      <c r="A212" t="s">
        <v>80</v>
      </c>
      <c r="B212" t="s">
        <v>30</v>
      </c>
      <c r="C212" t="s">
        <v>102</v>
      </c>
      <c r="D212" t="s">
        <v>133</v>
      </c>
      <c r="E212">
        <v>0</v>
      </c>
      <c r="F212" s="5">
        <v>0</v>
      </c>
      <c r="G212" t="s">
        <v>102</v>
      </c>
      <c r="H212">
        <v>523</v>
      </c>
    </row>
    <row r="213" spans="1:8">
      <c r="A213" t="s">
        <v>81</v>
      </c>
      <c r="B213" t="s">
        <v>31</v>
      </c>
      <c r="C213" t="s">
        <v>102</v>
      </c>
      <c r="D213" t="s">
        <v>133</v>
      </c>
      <c r="E213">
        <v>0</v>
      </c>
      <c r="F213" s="5">
        <v>0</v>
      </c>
      <c r="G213" t="s">
        <v>102</v>
      </c>
      <c r="H213">
        <v>913</v>
      </c>
    </row>
    <row r="214" spans="1:8">
      <c r="A214" t="s">
        <v>82</v>
      </c>
      <c r="B214" t="s">
        <v>32</v>
      </c>
      <c r="C214" t="s">
        <v>102</v>
      </c>
      <c r="D214" t="s">
        <v>133</v>
      </c>
      <c r="E214">
        <v>0</v>
      </c>
      <c r="F214" s="5">
        <v>0</v>
      </c>
      <c r="G214" t="s">
        <v>102</v>
      </c>
      <c r="H214">
        <v>492</v>
      </c>
    </row>
    <row r="215" spans="1:8">
      <c r="A215" t="s">
        <v>83</v>
      </c>
      <c r="B215" t="s">
        <v>33</v>
      </c>
      <c r="C215" t="s">
        <v>102</v>
      </c>
      <c r="D215" t="s">
        <v>133</v>
      </c>
      <c r="E215">
        <v>0</v>
      </c>
      <c r="F215" s="5">
        <v>0</v>
      </c>
      <c r="G215" t="s">
        <v>102</v>
      </c>
      <c r="H215">
        <v>720</v>
      </c>
    </row>
    <row r="216" spans="1:8">
      <c r="A216" t="s">
        <v>84</v>
      </c>
      <c r="B216" t="s">
        <v>34</v>
      </c>
      <c r="C216" t="s">
        <v>102</v>
      </c>
      <c r="D216" t="s">
        <v>133</v>
      </c>
      <c r="E216">
        <v>0</v>
      </c>
      <c r="F216" s="5">
        <v>0</v>
      </c>
      <c r="G216" t="s">
        <v>102</v>
      </c>
      <c r="H216">
        <v>1321</v>
      </c>
    </row>
    <row r="217" spans="1:8">
      <c r="A217" t="s">
        <v>85</v>
      </c>
      <c r="B217" t="s">
        <v>35</v>
      </c>
      <c r="C217" t="s">
        <v>102</v>
      </c>
      <c r="D217" t="s">
        <v>133</v>
      </c>
      <c r="E217">
        <v>209</v>
      </c>
      <c r="F217" s="5">
        <v>1</v>
      </c>
      <c r="G217" t="s">
        <v>102</v>
      </c>
      <c r="H217">
        <v>209</v>
      </c>
    </row>
    <row r="218" spans="1:8">
      <c r="A218" t="s">
        <v>86</v>
      </c>
      <c r="B218" t="s">
        <v>36</v>
      </c>
      <c r="C218" t="s">
        <v>102</v>
      </c>
      <c r="D218" t="s">
        <v>133</v>
      </c>
      <c r="E218">
        <v>0</v>
      </c>
      <c r="F218" s="5">
        <v>0</v>
      </c>
      <c r="G218" t="s">
        <v>102</v>
      </c>
      <c r="H218">
        <v>311</v>
      </c>
    </row>
    <row r="219" spans="1:8">
      <c r="A219" t="s">
        <v>87</v>
      </c>
      <c r="B219" t="s">
        <v>37</v>
      </c>
      <c r="C219" t="s">
        <v>102</v>
      </c>
      <c r="D219" t="s">
        <v>133</v>
      </c>
      <c r="E219">
        <v>76</v>
      </c>
      <c r="F219" s="5">
        <v>0.18811881188118812</v>
      </c>
      <c r="G219" t="s">
        <v>102</v>
      </c>
      <c r="H219">
        <v>404</v>
      </c>
    </row>
    <row r="220" spans="1:8">
      <c r="A220" t="s">
        <v>88</v>
      </c>
      <c r="B220" t="s">
        <v>38</v>
      </c>
      <c r="C220" t="s">
        <v>102</v>
      </c>
      <c r="D220" t="s">
        <v>133</v>
      </c>
      <c r="E220">
        <v>0</v>
      </c>
      <c r="F220" s="5">
        <v>0</v>
      </c>
      <c r="G220" t="s">
        <v>102</v>
      </c>
      <c r="H220">
        <v>579</v>
      </c>
    </row>
    <row r="221" spans="1:8">
      <c r="A221" t="s">
        <v>89</v>
      </c>
      <c r="B221" t="s">
        <v>39</v>
      </c>
      <c r="C221" t="s">
        <v>102</v>
      </c>
      <c r="D221" t="s">
        <v>133</v>
      </c>
      <c r="E221">
        <v>117</v>
      </c>
      <c r="F221" s="5">
        <v>0.36335403726708076</v>
      </c>
      <c r="G221" t="s">
        <v>102</v>
      </c>
      <c r="H221">
        <v>322</v>
      </c>
    </row>
    <row r="222" spans="1:8">
      <c r="A222" t="s">
        <v>90</v>
      </c>
      <c r="B222" t="s">
        <v>40</v>
      </c>
      <c r="C222" t="s">
        <v>102</v>
      </c>
      <c r="D222" t="s">
        <v>133</v>
      </c>
      <c r="E222">
        <v>0</v>
      </c>
      <c r="F222" s="5">
        <v>0</v>
      </c>
      <c r="G222" t="s">
        <v>102</v>
      </c>
      <c r="H222">
        <v>337</v>
      </c>
    </row>
    <row r="223" spans="1:8">
      <c r="A223" t="s">
        <v>91</v>
      </c>
      <c r="B223" t="s">
        <v>41</v>
      </c>
      <c r="C223" t="s">
        <v>102</v>
      </c>
      <c r="D223" t="s">
        <v>133</v>
      </c>
      <c r="E223">
        <v>245</v>
      </c>
      <c r="F223" s="5">
        <v>0.2765237020316027</v>
      </c>
      <c r="G223" t="s">
        <v>102</v>
      </c>
      <c r="H223">
        <v>886</v>
      </c>
    </row>
    <row r="224" spans="1:8">
      <c r="A224" t="s">
        <v>92</v>
      </c>
      <c r="B224" t="s">
        <v>42</v>
      </c>
      <c r="C224" t="s">
        <v>102</v>
      </c>
      <c r="D224" t="s">
        <v>133</v>
      </c>
      <c r="E224">
        <v>88</v>
      </c>
      <c r="F224" s="5">
        <v>0.24788732394366197</v>
      </c>
      <c r="G224" t="s">
        <v>102</v>
      </c>
      <c r="H224">
        <v>355</v>
      </c>
    </row>
    <row r="225" spans="1:8">
      <c r="A225" t="s">
        <v>93</v>
      </c>
      <c r="B225" t="s">
        <v>43</v>
      </c>
      <c r="C225" t="s">
        <v>102</v>
      </c>
      <c r="D225" t="s">
        <v>133</v>
      </c>
      <c r="E225">
        <v>50</v>
      </c>
      <c r="F225" s="5">
        <v>0.25773195876288657</v>
      </c>
      <c r="G225" t="s">
        <v>102</v>
      </c>
      <c r="H225">
        <v>194</v>
      </c>
    </row>
    <row r="226" spans="1:8">
      <c r="A226" t="s">
        <v>94</v>
      </c>
      <c r="B226" t="s">
        <v>44</v>
      </c>
      <c r="C226" t="s">
        <v>102</v>
      </c>
      <c r="D226" t="s">
        <v>133</v>
      </c>
      <c r="E226">
        <v>234</v>
      </c>
      <c r="F226" s="5">
        <v>0.86346863468634683</v>
      </c>
      <c r="G226" t="s">
        <v>102</v>
      </c>
      <c r="H226">
        <v>271</v>
      </c>
    </row>
    <row r="227" spans="1:8">
      <c r="A227" t="s">
        <v>50</v>
      </c>
      <c r="B227" t="s">
        <v>0</v>
      </c>
      <c r="C227" t="s">
        <v>102</v>
      </c>
      <c r="D227" t="s">
        <v>134</v>
      </c>
      <c r="E227">
        <v>398</v>
      </c>
      <c r="F227" s="5">
        <v>0.49564134495641343</v>
      </c>
      <c r="G227" t="s">
        <v>102</v>
      </c>
      <c r="H227">
        <v>803</v>
      </c>
    </row>
    <row r="228" spans="1:8">
      <c r="A228" t="s">
        <v>51</v>
      </c>
      <c r="B228" t="s">
        <v>1</v>
      </c>
      <c r="C228" t="s">
        <v>102</v>
      </c>
      <c r="D228" t="s">
        <v>134</v>
      </c>
      <c r="E228">
        <v>191</v>
      </c>
      <c r="F228" s="5">
        <v>0.45913461538461536</v>
      </c>
      <c r="G228" t="s">
        <v>102</v>
      </c>
      <c r="H228">
        <v>416</v>
      </c>
    </row>
    <row r="229" spans="1:8">
      <c r="A229" t="s">
        <v>52</v>
      </c>
      <c r="B229" t="s">
        <v>2</v>
      </c>
      <c r="C229" t="s">
        <v>102</v>
      </c>
      <c r="D229" t="s">
        <v>134</v>
      </c>
      <c r="E229">
        <v>157</v>
      </c>
      <c r="F229" s="5">
        <v>0.19007263922518161</v>
      </c>
      <c r="G229" t="s">
        <v>102</v>
      </c>
      <c r="H229">
        <v>826</v>
      </c>
    </row>
    <row r="230" spans="1:8">
      <c r="A230" t="s">
        <v>53</v>
      </c>
      <c r="B230" t="s">
        <v>3</v>
      </c>
      <c r="C230" t="s">
        <v>102</v>
      </c>
      <c r="D230" t="s">
        <v>134</v>
      </c>
      <c r="E230">
        <v>0</v>
      </c>
      <c r="F230" s="5">
        <v>0</v>
      </c>
      <c r="G230" t="s">
        <v>102</v>
      </c>
      <c r="H230">
        <v>838</v>
      </c>
    </row>
    <row r="231" spans="1:8">
      <c r="A231" t="s">
        <v>54</v>
      </c>
      <c r="B231" t="s">
        <v>4</v>
      </c>
      <c r="C231" t="s">
        <v>102</v>
      </c>
      <c r="D231" t="s">
        <v>134</v>
      </c>
      <c r="E231">
        <v>0</v>
      </c>
      <c r="F231" s="5">
        <v>0</v>
      </c>
      <c r="G231" t="s">
        <v>102</v>
      </c>
      <c r="H231">
        <v>669</v>
      </c>
    </row>
    <row r="232" spans="1:8">
      <c r="A232" t="s">
        <v>55</v>
      </c>
      <c r="B232" t="s">
        <v>5</v>
      </c>
      <c r="C232" t="s">
        <v>102</v>
      </c>
      <c r="D232" t="s">
        <v>134</v>
      </c>
      <c r="E232">
        <v>0</v>
      </c>
      <c r="F232" s="5">
        <v>0</v>
      </c>
      <c r="G232" t="s">
        <v>102</v>
      </c>
      <c r="H232">
        <v>400</v>
      </c>
    </row>
    <row r="233" spans="1:8">
      <c r="A233" t="s">
        <v>56</v>
      </c>
      <c r="B233" t="s">
        <v>6</v>
      </c>
      <c r="C233" t="s">
        <v>102</v>
      </c>
      <c r="D233" t="s">
        <v>134</v>
      </c>
      <c r="E233">
        <v>86</v>
      </c>
      <c r="F233" s="5">
        <v>0.099767981438515077</v>
      </c>
      <c r="G233" t="s">
        <v>102</v>
      </c>
      <c r="H233">
        <v>862</v>
      </c>
    </row>
    <row r="234" spans="1:8">
      <c r="A234" t="s">
        <v>57</v>
      </c>
      <c r="B234" t="s">
        <v>7</v>
      </c>
      <c r="C234" t="s">
        <v>102</v>
      </c>
      <c r="D234" t="s">
        <v>134</v>
      </c>
      <c r="E234">
        <v>0</v>
      </c>
      <c r="F234" s="5">
        <v>0</v>
      </c>
      <c r="G234" t="s">
        <v>102</v>
      </c>
      <c r="H234">
        <v>729</v>
      </c>
    </row>
    <row r="235" spans="1:8">
      <c r="A235" t="s">
        <v>58</v>
      </c>
      <c r="B235" t="s">
        <v>8</v>
      </c>
      <c r="C235" t="s">
        <v>102</v>
      </c>
      <c r="D235" t="s">
        <v>134</v>
      </c>
      <c r="E235">
        <v>0</v>
      </c>
      <c r="F235" s="5">
        <v>0</v>
      </c>
      <c r="G235" t="s">
        <v>102</v>
      </c>
      <c r="H235">
        <v>925</v>
      </c>
    </row>
    <row r="236" spans="1:8">
      <c r="A236" t="s">
        <v>59</v>
      </c>
      <c r="B236" t="s">
        <v>9</v>
      </c>
      <c r="C236" t="s">
        <v>102</v>
      </c>
      <c r="D236" t="s">
        <v>134</v>
      </c>
      <c r="E236">
        <v>0</v>
      </c>
      <c r="F236" s="5">
        <v>0</v>
      </c>
      <c r="G236" t="s">
        <v>102</v>
      </c>
      <c r="H236">
        <v>968</v>
      </c>
    </row>
    <row r="237" spans="1:8">
      <c r="A237" t="s">
        <v>60</v>
      </c>
      <c r="B237" t="s">
        <v>10</v>
      </c>
      <c r="C237" t="s">
        <v>102</v>
      </c>
      <c r="D237" t="s">
        <v>134</v>
      </c>
      <c r="E237">
        <v>0</v>
      </c>
      <c r="F237" s="5">
        <v>0</v>
      </c>
      <c r="G237" t="s">
        <v>102</v>
      </c>
      <c r="H237">
        <v>655</v>
      </c>
    </row>
    <row r="238" spans="1:8">
      <c r="A238" t="s">
        <v>61</v>
      </c>
      <c r="B238" t="s">
        <v>11</v>
      </c>
      <c r="C238" t="s">
        <v>102</v>
      </c>
      <c r="D238" t="s">
        <v>134</v>
      </c>
      <c r="E238">
        <v>0</v>
      </c>
      <c r="F238" s="5">
        <v>0</v>
      </c>
      <c r="G238" t="s">
        <v>102</v>
      </c>
      <c r="H238">
        <v>486</v>
      </c>
    </row>
    <row r="239" spans="1:8">
      <c r="A239" t="s">
        <v>62</v>
      </c>
      <c r="B239" t="s">
        <v>12</v>
      </c>
      <c r="C239" t="s">
        <v>102</v>
      </c>
      <c r="D239" t="s">
        <v>134</v>
      </c>
      <c r="E239">
        <v>50</v>
      </c>
      <c r="F239" s="5">
        <v>0.19455252918287938</v>
      </c>
      <c r="G239" t="s">
        <v>102</v>
      </c>
      <c r="H239">
        <v>257</v>
      </c>
    </row>
    <row r="240" spans="1:8">
      <c r="A240" t="s">
        <v>63</v>
      </c>
      <c r="B240" t="s">
        <v>13</v>
      </c>
      <c r="C240" t="s">
        <v>102</v>
      </c>
      <c r="D240" t="s">
        <v>134</v>
      </c>
      <c r="E240">
        <v>0</v>
      </c>
      <c r="F240" s="5">
        <v>0</v>
      </c>
      <c r="G240" t="s">
        <v>102</v>
      </c>
      <c r="H240">
        <v>610</v>
      </c>
    </row>
    <row r="241" spans="1:8">
      <c r="A241" t="s">
        <v>64</v>
      </c>
      <c r="B241" t="s">
        <v>14</v>
      </c>
      <c r="C241" t="s">
        <v>102</v>
      </c>
      <c r="D241" t="s">
        <v>134</v>
      </c>
      <c r="E241">
        <v>0</v>
      </c>
      <c r="F241" s="5">
        <v>0</v>
      </c>
      <c r="G241" t="s">
        <v>102</v>
      </c>
      <c r="H241">
        <v>552</v>
      </c>
    </row>
    <row r="242" spans="1:8">
      <c r="A242" t="s">
        <v>65</v>
      </c>
      <c r="B242" t="s">
        <v>15</v>
      </c>
      <c r="C242" t="s">
        <v>102</v>
      </c>
      <c r="D242" t="s">
        <v>134</v>
      </c>
      <c r="E242">
        <v>0</v>
      </c>
      <c r="F242" s="5">
        <v>0</v>
      </c>
      <c r="G242" t="s">
        <v>102</v>
      </c>
      <c r="H242">
        <v>412</v>
      </c>
    </row>
    <row r="243" spans="1:8">
      <c r="A243" t="s">
        <v>66</v>
      </c>
      <c r="B243" t="s">
        <v>16</v>
      </c>
      <c r="C243" t="s">
        <v>102</v>
      </c>
      <c r="D243" t="s">
        <v>134</v>
      </c>
      <c r="E243">
        <v>0</v>
      </c>
      <c r="F243" s="5">
        <v>0</v>
      </c>
      <c r="G243" t="s">
        <v>102</v>
      </c>
      <c r="H243">
        <v>1121</v>
      </c>
    </row>
    <row r="244" spans="1:8">
      <c r="A244" t="s">
        <v>67</v>
      </c>
      <c r="B244" t="s">
        <v>17</v>
      </c>
      <c r="C244" t="s">
        <v>102</v>
      </c>
      <c r="D244" t="s">
        <v>134</v>
      </c>
      <c r="E244">
        <v>0</v>
      </c>
      <c r="F244" s="5">
        <v>0</v>
      </c>
      <c r="G244" t="s">
        <v>102</v>
      </c>
      <c r="H244">
        <v>486</v>
      </c>
    </row>
    <row r="245" spans="1:8">
      <c r="A245" t="s">
        <v>68</v>
      </c>
      <c r="B245" t="s">
        <v>18</v>
      </c>
      <c r="C245" t="s">
        <v>102</v>
      </c>
      <c r="D245" t="s">
        <v>134</v>
      </c>
      <c r="E245">
        <v>173</v>
      </c>
      <c r="F245" s="5">
        <v>0.38876404494382022</v>
      </c>
      <c r="G245" t="s">
        <v>102</v>
      </c>
      <c r="H245">
        <v>445</v>
      </c>
    </row>
    <row r="246" spans="1:8">
      <c r="A246" t="s">
        <v>69</v>
      </c>
      <c r="B246" t="s">
        <v>19</v>
      </c>
      <c r="C246" t="s">
        <v>102</v>
      </c>
      <c r="D246" t="s">
        <v>134</v>
      </c>
      <c r="E246">
        <v>256</v>
      </c>
      <c r="F246" s="5">
        <v>0.27765726681127983</v>
      </c>
      <c r="G246" t="s">
        <v>102</v>
      </c>
      <c r="H246">
        <v>922</v>
      </c>
    </row>
    <row r="247" spans="1:8">
      <c r="A247" t="s">
        <v>70</v>
      </c>
      <c r="B247" t="s">
        <v>20</v>
      </c>
      <c r="C247" t="s">
        <v>102</v>
      </c>
      <c r="D247" t="s">
        <v>134</v>
      </c>
      <c r="E247">
        <v>0</v>
      </c>
      <c r="F247" s="5">
        <v>0</v>
      </c>
      <c r="G247" t="s">
        <v>102</v>
      </c>
      <c r="H247">
        <v>365</v>
      </c>
    </row>
    <row r="248" spans="1:8">
      <c r="A248" t="s">
        <v>71</v>
      </c>
      <c r="B248" t="s">
        <v>21</v>
      </c>
      <c r="C248" t="s">
        <v>102</v>
      </c>
      <c r="D248" t="s">
        <v>134</v>
      </c>
      <c r="E248">
        <v>0</v>
      </c>
      <c r="F248" s="5">
        <v>0</v>
      </c>
      <c r="G248" t="s">
        <v>102</v>
      </c>
      <c r="H248">
        <v>330</v>
      </c>
    </row>
    <row r="249" spans="1:8">
      <c r="A249" t="s">
        <v>72</v>
      </c>
      <c r="B249" t="s">
        <v>22</v>
      </c>
      <c r="C249" t="s">
        <v>102</v>
      </c>
      <c r="D249" t="s">
        <v>134</v>
      </c>
      <c r="E249">
        <v>43</v>
      </c>
      <c r="F249" s="5">
        <v>0.19026548672566371</v>
      </c>
      <c r="G249" t="s">
        <v>102</v>
      </c>
      <c r="H249">
        <v>226</v>
      </c>
    </row>
    <row r="250" spans="1:8">
      <c r="A250" t="s">
        <v>73</v>
      </c>
      <c r="B250" t="s">
        <v>23</v>
      </c>
      <c r="C250" t="s">
        <v>102</v>
      </c>
      <c r="D250" t="s">
        <v>134</v>
      </c>
      <c r="E250">
        <v>0</v>
      </c>
      <c r="F250" s="5">
        <v>0</v>
      </c>
      <c r="G250" t="s">
        <v>102</v>
      </c>
      <c r="H250">
        <v>572</v>
      </c>
    </row>
    <row r="251" spans="1:8">
      <c r="A251" t="s">
        <v>74</v>
      </c>
      <c r="B251" t="s">
        <v>24</v>
      </c>
      <c r="C251" t="s">
        <v>102</v>
      </c>
      <c r="D251" t="s">
        <v>134</v>
      </c>
      <c r="E251">
        <v>54</v>
      </c>
      <c r="F251" s="5">
        <v>0.16167664670658682</v>
      </c>
      <c r="G251" t="s">
        <v>102</v>
      </c>
      <c r="H251">
        <v>334</v>
      </c>
    </row>
    <row r="252" spans="1:8">
      <c r="A252" t="s">
        <v>75</v>
      </c>
      <c r="B252" t="s">
        <v>25</v>
      </c>
      <c r="C252" t="s">
        <v>102</v>
      </c>
      <c r="D252" t="s">
        <v>134</v>
      </c>
      <c r="E252">
        <v>0</v>
      </c>
      <c r="F252" s="5">
        <v>0</v>
      </c>
      <c r="G252" t="s">
        <v>102</v>
      </c>
      <c r="H252">
        <v>483</v>
      </c>
    </row>
    <row r="253" spans="1:8">
      <c r="A253" t="s">
        <v>76</v>
      </c>
      <c r="B253" t="s">
        <v>26</v>
      </c>
      <c r="C253" t="s">
        <v>102</v>
      </c>
      <c r="D253" t="s">
        <v>134</v>
      </c>
      <c r="E253">
        <v>0</v>
      </c>
      <c r="F253" s="5">
        <v>0</v>
      </c>
      <c r="G253" t="s">
        <v>102</v>
      </c>
      <c r="H253">
        <v>497</v>
      </c>
    </row>
    <row r="254" spans="1:8">
      <c r="A254" t="s">
        <v>77</v>
      </c>
      <c r="B254" t="s">
        <v>27</v>
      </c>
      <c r="C254" t="s">
        <v>102</v>
      </c>
      <c r="D254" t="s">
        <v>134</v>
      </c>
      <c r="E254">
        <v>0</v>
      </c>
      <c r="F254" s="5">
        <v>0</v>
      </c>
      <c r="G254" t="s">
        <v>102</v>
      </c>
      <c r="H254">
        <v>422</v>
      </c>
    </row>
    <row r="255" spans="1:8">
      <c r="A255" t="s">
        <v>78</v>
      </c>
      <c r="B255" t="s">
        <v>28</v>
      </c>
      <c r="C255" t="s">
        <v>102</v>
      </c>
      <c r="D255" t="s">
        <v>134</v>
      </c>
      <c r="E255">
        <v>0</v>
      </c>
      <c r="F255" s="5">
        <v>0</v>
      </c>
      <c r="G255" t="s">
        <v>102</v>
      </c>
      <c r="H255">
        <v>454</v>
      </c>
    </row>
    <row r="256" spans="1:8">
      <c r="A256" t="s">
        <v>79</v>
      </c>
      <c r="B256" t="s">
        <v>29</v>
      </c>
      <c r="C256" t="s">
        <v>102</v>
      </c>
      <c r="D256" t="s">
        <v>134</v>
      </c>
      <c r="E256">
        <v>49</v>
      </c>
      <c r="F256" s="5">
        <v>0.068820224719101125</v>
      </c>
      <c r="G256" t="s">
        <v>102</v>
      </c>
      <c r="H256">
        <v>712</v>
      </c>
    </row>
    <row r="257" spans="1:8">
      <c r="A257" t="s">
        <v>80</v>
      </c>
      <c r="B257" t="s">
        <v>30</v>
      </c>
      <c r="C257" t="s">
        <v>102</v>
      </c>
      <c r="D257" t="s">
        <v>134</v>
      </c>
      <c r="E257">
        <v>0</v>
      </c>
      <c r="F257" s="5">
        <v>0</v>
      </c>
      <c r="G257" t="s">
        <v>102</v>
      </c>
      <c r="H257">
        <v>523</v>
      </c>
    </row>
    <row r="258" spans="1:8">
      <c r="A258" t="s">
        <v>81</v>
      </c>
      <c r="B258" t="s">
        <v>31</v>
      </c>
      <c r="C258" t="s">
        <v>102</v>
      </c>
      <c r="D258" t="s">
        <v>134</v>
      </c>
      <c r="E258">
        <v>0</v>
      </c>
      <c r="F258" s="5">
        <v>0</v>
      </c>
      <c r="G258" t="s">
        <v>102</v>
      </c>
      <c r="H258">
        <v>913</v>
      </c>
    </row>
    <row r="259" spans="1:8">
      <c r="A259" t="s">
        <v>82</v>
      </c>
      <c r="B259" t="s">
        <v>32</v>
      </c>
      <c r="C259" t="s">
        <v>102</v>
      </c>
      <c r="D259" t="s">
        <v>134</v>
      </c>
      <c r="E259">
        <v>0</v>
      </c>
      <c r="F259" s="5">
        <v>0</v>
      </c>
      <c r="G259" t="s">
        <v>102</v>
      </c>
      <c r="H259">
        <v>492</v>
      </c>
    </row>
    <row r="260" spans="1:8">
      <c r="A260" t="s">
        <v>83</v>
      </c>
      <c r="B260" t="s">
        <v>33</v>
      </c>
      <c r="C260" t="s">
        <v>102</v>
      </c>
      <c r="D260" t="s">
        <v>134</v>
      </c>
      <c r="E260">
        <v>0</v>
      </c>
      <c r="F260" s="5">
        <v>0</v>
      </c>
      <c r="G260" t="s">
        <v>102</v>
      </c>
      <c r="H260">
        <v>720</v>
      </c>
    </row>
    <row r="261" spans="1:8">
      <c r="A261" t="s">
        <v>84</v>
      </c>
      <c r="B261" t="s">
        <v>34</v>
      </c>
      <c r="C261" t="s">
        <v>102</v>
      </c>
      <c r="D261" t="s">
        <v>134</v>
      </c>
      <c r="E261">
        <v>103</v>
      </c>
      <c r="F261" s="5">
        <v>0.07797123391370174</v>
      </c>
      <c r="G261" t="s">
        <v>102</v>
      </c>
      <c r="H261">
        <v>1321</v>
      </c>
    </row>
    <row r="262" spans="1:8">
      <c r="A262" t="s">
        <v>85</v>
      </c>
      <c r="B262" t="s">
        <v>35</v>
      </c>
      <c r="C262" t="s">
        <v>102</v>
      </c>
      <c r="D262" t="s">
        <v>134</v>
      </c>
      <c r="E262">
        <v>209</v>
      </c>
      <c r="F262" s="5">
        <v>1</v>
      </c>
      <c r="G262" t="s">
        <v>102</v>
      </c>
      <c r="H262">
        <v>209</v>
      </c>
    </row>
    <row r="263" spans="1:8">
      <c r="A263" t="s">
        <v>86</v>
      </c>
      <c r="B263" t="s">
        <v>36</v>
      </c>
      <c r="C263" t="s">
        <v>102</v>
      </c>
      <c r="D263" t="s">
        <v>134</v>
      </c>
      <c r="E263">
        <v>0</v>
      </c>
      <c r="F263" s="5">
        <v>0</v>
      </c>
      <c r="G263" t="s">
        <v>102</v>
      </c>
      <c r="H263">
        <v>311</v>
      </c>
    </row>
    <row r="264" spans="1:8">
      <c r="A264" t="s">
        <v>87</v>
      </c>
      <c r="B264" t="s">
        <v>37</v>
      </c>
      <c r="C264" t="s">
        <v>102</v>
      </c>
      <c r="D264" t="s">
        <v>134</v>
      </c>
      <c r="E264">
        <v>0</v>
      </c>
      <c r="F264" s="5">
        <v>0</v>
      </c>
      <c r="G264" t="s">
        <v>102</v>
      </c>
      <c r="H264">
        <v>404</v>
      </c>
    </row>
    <row r="265" spans="1:8">
      <c r="A265" t="s">
        <v>88</v>
      </c>
      <c r="B265" t="s">
        <v>38</v>
      </c>
      <c r="C265" t="s">
        <v>102</v>
      </c>
      <c r="D265" t="s">
        <v>134</v>
      </c>
      <c r="E265">
        <v>0</v>
      </c>
      <c r="F265" s="5">
        <v>0</v>
      </c>
      <c r="G265" t="s">
        <v>102</v>
      </c>
      <c r="H265">
        <v>579</v>
      </c>
    </row>
    <row r="266" spans="1:8">
      <c r="A266" t="s">
        <v>89</v>
      </c>
      <c r="B266" t="s">
        <v>39</v>
      </c>
      <c r="C266" t="s">
        <v>102</v>
      </c>
      <c r="D266" t="s">
        <v>134</v>
      </c>
      <c r="E266">
        <v>0</v>
      </c>
      <c r="F266" s="5">
        <v>0</v>
      </c>
      <c r="G266" t="s">
        <v>102</v>
      </c>
      <c r="H266">
        <v>322</v>
      </c>
    </row>
    <row r="267" spans="1:8">
      <c r="A267" t="s">
        <v>90</v>
      </c>
      <c r="B267" t="s">
        <v>40</v>
      </c>
      <c r="C267" t="s">
        <v>102</v>
      </c>
      <c r="D267" t="s">
        <v>134</v>
      </c>
      <c r="E267">
        <v>0</v>
      </c>
      <c r="F267" s="5">
        <v>0</v>
      </c>
      <c r="G267" t="s">
        <v>102</v>
      </c>
      <c r="H267">
        <v>337</v>
      </c>
    </row>
    <row r="268" spans="1:8">
      <c r="A268" t="s">
        <v>91</v>
      </c>
      <c r="B268" t="s">
        <v>41</v>
      </c>
      <c r="C268" t="s">
        <v>102</v>
      </c>
      <c r="D268" t="s">
        <v>134</v>
      </c>
      <c r="E268">
        <v>161</v>
      </c>
      <c r="F268" s="5">
        <v>0.18171557562076748</v>
      </c>
      <c r="G268" t="s">
        <v>102</v>
      </c>
      <c r="H268">
        <v>886</v>
      </c>
    </row>
    <row r="269" spans="1:8">
      <c r="A269" t="s">
        <v>92</v>
      </c>
      <c r="B269" t="s">
        <v>42</v>
      </c>
      <c r="C269" t="s">
        <v>102</v>
      </c>
      <c r="D269" t="s">
        <v>134</v>
      </c>
      <c r="E269">
        <v>88</v>
      </c>
      <c r="F269" s="5">
        <v>0.24788732394366197</v>
      </c>
      <c r="G269" t="s">
        <v>102</v>
      </c>
      <c r="H269">
        <v>355</v>
      </c>
    </row>
    <row r="270" spans="1:8">
      <c r="A270" t="s">
        <v>93</v>
      </c>
      <c r="B270" t="s">
        <v>43</v>
      </c>
      <c r="C270" t="s">
        <v>102</v>
      </c>
      <c r="D270" t="s">
        <v>134</v>
      </c>
      <c r="E270">
        <v>50</v>
      </c>
      <c r="F270" s="5">
        <v>0.25773195876288657</v>
      </c>
      <c r="G270" t="s">
        <v>102</v>
      </c>
      <c r="H270">
        <v>194</v>
      </c>
    </row>
    <row r="271" spans="1:8">
      <c r="A271" t="s">
        <v>94</v>
      </c>
      <c r="B271" t="s">
        <v>44</v>
      </c>
      <c r="C271" t="s">
        <v>102</v>
      </c>
      <c r="D271" t="s">
        <v>134</v>
      </c>
      <c r="E271">
        <v>0</v>
      </c>
      <c r="F271" s="5">
        <v>0</v>
      </c>
      <c r="G271" t="s">
        <v>102</v>
      </c>
      <c r="H271">
        <v>271</v>
      </c>
    </row>
    <row r="272" spans="1:8">
      <c r="A272" t="s">
        <v>50</v>
      </c>
      <c r="B272" t="s">
        <v>0</v>
      </c>
      <c r="C272" t="s">
        <v>103</v>
      </c>
      <c r="D272" t="s">
        <v>133</v>
      </c>
      <c r="E272">
        <v>150</v>
      </c>
      <c r="F272" s="5">
        <v>0.55970149253731338</v>
      </c>
      <c r="G272" t="s">
        <v>47</v>
      </c>
      <c r="H272">
        <v>268</v>
      </c>
    </row>
    <row r="273" spans="1:8">
      <c r="A273" t="s">
        <v>51</v>
      </c>
      <c r="B273" t="s">
        <v>1</v>
      </c>
      <c r="C273" t="s">
        <v>103</v>
      </c>
      <c r="D273" t="s">
        <v>133</v>
      </c>
      <c r="E273">
        <v>206</v>
      </c>
      <c r="F273" s="5">
        <v>0.97169811320754718</v>
      </c>
      <c r="G273" t="s">
        <v>47</v>
      </c>
      <c r="H273">
        <v>212</v>
      </c>
    </row>
    <row r="274" spans="1:8">
      <c r="A274" t="s">
        <v>52</v>
      </c>
      <c r="B274" t="s">
        <v>2</v>
      </c>
      <c r="C274" t="s">
        <v>103</v>
      </c>
      <c r="D274" t="s">
        <v>133</v>
      </c>
      <c r="E274">
        <v>0</v>
      </c>
      <c r="F274" s="5">
        <v>0</v>
      </c>
      <c r="G274" t="s">
        <v>47</v>
      </c>
      <c r="H274">
        <v>406</v>
      </c>
    </row>
    <row r="275" spans="1:8">
      <c r="A275" t="s">
        <v>53</v>
      </c>
      <c r="B275" t="s">
        <v>3</v>
      </c>
      <c r="C275" t="s">
        <v>103</v>
      </c>
      <c r="D275" t="s">
        <v>133</v>
      </c>
      <c r="E275">
        <v>0</v>
      </c>
      <c r="F275" s="5">
        <v>0</v>
      </c>
      <c r="G275" t="s">
        <v>47</v>
      </c>
      <c r="H275">
        <v>289</v>
      </c>
    </row>
    <row r="276" spans="1:8">
      <c r="A276" t="s">
        <v>54</v>
      </c>
      <c r="B276" t="s">
        <v>4</v>
      </c>
      <c r="C276" t="s">
        <v>103</v>
      </c>
      <c r="D276" t="s">
        <v>133</v>
      </c>
      <c r="E276">
        <v>0</v>
      </c>
      <c r="F276" s="5">
        <v>0</v>
      </c>
      <c r="G276" t="s">
        <v>47</v>
      </c>
      <c r="H276">
        <v>254</v>
      </c>
    </row>
    <row r="277" spans="1:8">
      <c r="A277" t="s">
        <v>55</v>
      </c>
      <c r="B277" t="s">
        <v>5</v>
      </c>
      <c r="C277" t="s">
        <v>103</v>
      </c>
      <c r="D277" t="s">
        <v>133</v>
      </c>
      <c r="E277">
        <v>0</v>
      </c>
      <c r="F277" s="5">
        <v>0</v>
      </c>
      <c r="G277" t="s">
        <v>47</v>
      </c>
      <c r="H277">
        <v>142</v>
      </c>
    </row>
    <row r="278" spans="1:8">
      <c r="A278" t="s">
        <v>56</v>
      </c>
      <c r="B278" t="s">
        <v>6</v>
      </c>
      <c r="C278" t="s">
        <v>103</v>
      </c>
      <c r="D278" t="s">
        <v>133</v>
      </c>
      <c r="E278">
        <v>30</v>
      </c>
      <c r="F278" s="5">
        <v>0.085959885386819479</v>
      </c>
      <c r="G278" t="s">
        <v>47</v>
      </c>
      <c r="H278">
        <v>349</v>
      </c>
    </row>
    <row r="279" spans="1:8">
      <c r="A279" t="s">
        <v>57</v>
      </c>
      <c r="B279" t="s">
        <v>7</v>
      </c>
      <c r="C279" t="s">
        <v>103</v>
      </c>
      <c r="D279" t="s">
        <v>133</v>
      </c>
      <c r="E279">
        <v>0</v>
      </c>
      <c r="F279" s="5">
        <v>0</v>
      </c>
      <c r="G279" t="s">
        <v>47</v>
      </c>
      <c r="H279">
        <v>208</v>
      </c>
    </row>
    <row r="280" spans="1:8">
      <c r="A280" t="s">
        <v>58</v>
      </c>
      <c r="B280" t="s">
        <v>8</v>
      </c>
      <c r="C280" t="s">
        <v>103</v>
      </c>
      <c r="D280" t="s">
        <v>133</v>
      </c>
      <c r="E280">
        <v>0</v>
      </c>
      <c r="F280" s="5">
        <v>0</v>
      </c>
      <c r="G280" t="s">
        <v>47</v>
      </c>
      <c r="H280">
        <v>445</v>
      </c>
    </row>
    <row r="281" spans="1:8">
      <c r="A281" t="s">
        <v>59</v>
      </c>
      <c r="B281" t="s">
        <v>9</v>
      </c>
      <c r="C281" t="s">
        <v>103</v>
      </c>
      <c r="D281" t="s">
        <v>133</v>
      </c>
      <c r="E281">
        <v>0</v>
      </c>
      <c r="F281" s="5">
        <v>0</v>
      </c>
      <c r="G281" t="s">
        <v>47</v>
      </c>
      <c r="H281">
        <v>295</v>
      </c>
    </row>
    <row r="282" spans="1:8">
      <c r="A282" t="s">
        <v>60</v>
      </c>
      <c r="B282" t="s">
        <v>10</v>
      </c>
      <c r="C282" t="s">
        <v>103</v>
      </c>
      <c r="D282" t="s">
        <v>133</v>
      </c>
      <c r="E282">
        <v>0</v>
      </c>
      <c r="F282" s="5">
        <v>0</v>
      </c>
      <c r="G282" t="s">
        <v>47</v>
      </c>
      <c r="H282">
        <v>222</v>
      </c>
    </row>
    <row r="283" spans="1:8">
      <c r="A283" t="s">
        <v>61</v>
      </c>
      <c r="B283" t="s">
        <v>11</v>
      </c>
      <c r="C283" t="s">
        <v>103</v>
      </c>
      <c r="D283" t="s">
        <v>133</v>
      </c>
      <c r="E283">
        <v>0</v>
      </c>
      <c r="F283" s="5">
        <v>0</v>
      </c>
      <c r="G283" t="s">
        <v>47</v>
      </c>
      <c r="H283">
        <v>206</v>
      </c>
    </row>
    <row r="284" spans="1:8">
      <c r="A284" t="s">
        <v>62</v>
      </c>
      <c r="B284" t="s">
        <v>12</v>
      </c>
      <c r="C284" t="s">
        <v>103</v>
      </c>
      <c r="D284" t="s">
        <v>133</v>
      </c>
      <c r="E284">
        <v>13</v>
      </c>
      <c r="F284" s="5">
        <v>0.18840579710144928</v>
      </c>
      <c r="G284" t="s">
        <v>47</v>
      </c>
      <c r="H284">
        <v>69</v>
      </c>
    </row>
    <row r="285" spans="1:8">
      <c r="A285" t="s">
        <v>63</v>
      </c>
      <c r="B285" t="s">
        <v>13</v>
      </c>
      <c r="C285" t="s">
        <v>103</v>
      </c>
      <c r="D285" t="s">
        <v>133</v>
      </c>
      <c r="E285">
        <v>0</v>
      </c>
      <c r="F285" s="5">
        <v>0</v>
      </c>
      <c r="G285" t="s">
        <v>47</v>
      </c>
      <c r="H285">
        <v>189</v>
      </c>
    </row>
    <row r="286" spans="1:8">
      <c r="A286" t="s">
        <v>64</v>
      </c>
      <c r="B286" t="s">
        <v>14</v>
      </c>
      <c r="C286" t="s">
        <v>103</v>
      </c>
      <c r="D286" t="s">
        <v>133</v>
      </c>
      <c r="E286">
        <v>0</v>
      </c>
      <c r="F286" s="5">
        <v>0</v>
      </c>
      <c r="G286" t="s">
        <v>47</v>
      </c>
      <c r="H286">
        <v>168</v>
      </c>
    </row>
    <row r="287" spans="1:8">
      <c r="A287" t="s">
        <v>65</v>
      </c>
      <c r="B287" t="s">
        <v>15</v>
      </c>
      <c r="C287" t="s">
        <v>103</v>
      </c>
      <c r="D287" t="s">
        <v>133</v>
      </c>
      <c r="E287">
        <v>0</v>
      </c>
      <c r="F287" s="5">
        <v>0</v>
      </c>
      <c r="G287" t="s">
        <v>47</v>
      </c>
      <c r="H287">
        <v>162</v>
      </c>
    </row>
    <row r="288" spans="1:8">
      <c r="A288" t="s">
        <v>66</v>
      </c>
      <c r="B288" t="s">
        <v>16</v>
      </c>
      <c r="C288" t="s">
        <v>103</v>
      </c>
      <c r="D288" t="s">
        <v>133</v>
      </c>
      <c r="E288">
        <v>0</v>
      </c>
      <c r="F288" s="5">
        <v>0</v>
      </c>
      <c r="G288" t="s">
        <v>47</v>
      </c>
      <c r="H288">
        <v>319</v>
      </c>
    </row>
    <row r="289" spans="1:8">
      <c r="A289" t="s">
        <v>67</v>
      </c>
      <c r="B289" t="s">
        <v>17</v>
      </c>
      <c r="C289" t="s">
        <v>103</v>
      </c>
      <c r="D289" t="s">
        <v>133</v>
      </c>
      <c r="E289">
        <v>0</v>
      </c>
      <c r="F289" s="5">
        <v>0</v>
      </c>
      <c r="G289" t="s">
        <v>47</v>
      </c>
      <c r="H289">
        <v>182</v>
      </c>
    </row>
    <row r="290" spans="1:8">
      <c r="A290" t="s">
        <v>68</v>
      </c>
      <c r="B290" t="s">
        <v>18</v>
      </c>
      <c r="C290" t="s">
        <v>103</v>
      </c>
      <c r="D290" t="s">
        <v>133</v>
      </c>
      <c r="E290">
        <v>44</v>
      </c>
      <c r="F290" s="5">
        <v>0.22</v>
      </c>
      <c r="G290" t="s">
        <v>47</v>
      </c>
      <c r="H290">
        <v>200</v>
      </c>
    </row>
    <row r="291" spans="1:8">
      <c r="A291" t="s">
        <v>69</v>
      </c>
      <c r="B291" t="s">
        <v>19</v>
      </c>
      <c r="C291" t="s">
        <v>103</v>
      </c>
      <c r="D291" t="s">
        <v>133</v>
      </c>
      <c r="E291">
        <v>41</v>
      </c>
      <c r="F291" s="5">
        <v>0.0891304347826087</v>
      </c>
      <c r="G291" t="s">
        <v>47</v>
      </c>
      <c r="H291">
        <v>460</v>
      </c>
    </row>
    <row r="292" spans="1:8">
      <c r="A292" t="s">
        <v>70</v>
      </c>
      <c r="B292" t="s">
        <v>20</v>
      </c>
      <c r="C292" t="s">
        <v>103</v>
      </c>
      <c r="D292" t="s">
        <v>133</v>
      </c>
      <c r="E292">
        <v>114</v>
      </c>
      <c r="F292" s="5">
        <v>0.68674698795180722</v>
      </c>
      <c r="G292" t="s">
        <v>47</v>
      </c>
      <c r="H292">
        <v>166</v>
      </c>
    </row>
    <row r="293" spans="1:8">
      <c r="A293" t="s">
        <v>71</v>
      </c>
      <c r="B293" t="s">
        <v>21</v>
      </c>
      <c r="C293" t="s">
        <v>103</v>
      </c>
      <c r="D293" t="s">
        <v>133</v>
      </c>
      <c r="E293">
        <v>0</v>
      </c>
      <c r="F293" s="5">
        <v>0</v>
      </c>
      <c r="G293" t="s">
        <v>47</v>
      </c>
      <c r="H293">
        <v>126</v>
      </c>
    </row>
    <row r="294" spans="1:8">
      <c r="A294" t="s">
        <v>72</v>
      </c>
      <c r="B294" t="s">
        <v>22</v>
      </c>
      <c r="C294" t="s">
        <v>103</v>
      </c>
      <c r="D294" t="s">
        <v>133</v>
      </c>
      <c r="E294">
        <v>24</v>
      </c>
      <c r="F294" s="5">
        <v>0.35820895522388058</v>
      </c>
      <c r="G294" t="s">
        <v>47</v>
      </c>
      <c r="H294">
        <v>67</v>
      </c>
    </row>
    <row r="295" spans="1:8">
      <c r="A295" t="s">
        <v>73</v>
      </c>
      <c r="B295" t="s">
        <v>23</v>
      </c>
      <c r="C295" t="s">
        <v>103</v>
      </c>
      <c r="D295" t="s">
        <v>133</v>
      </c>
      <c r="E295">
        <v>0</v>
      </c>
      <c r="F295" s="5">
        <v>0</v>
      </c>
      <c r="G295" t="s">
        <v>47</v>
      </c>
      <c r="H295">
        <v>208</v>
      </c>
    </row>
    <row r="296" spans="1:8">
      <c r="A296" t="s">
        <v>74</v>
      </c>
      <c r="B296" t="s">
        <v>24</v>
      </c>
      <c r="C296" t="s">
        <v>103</v>
      </c>
      <c r="D296" t="s">
        <v>133</v>
      </c>
      <c r="E296">
        <v>14</v>
      </c>
      <c r="F296" s="5">
        <v>0.12612612612612611</v>
      </c>
      <c r="G296" t="s">
        <v>47</v>
      </c>
      <c r="H296">
        <v>111</v>
      </c>
    </row>
    <row r="297" spans="1:8">
      <c r="A297" t="s">
        <v>75</v>
      </c>
      <c r="B297" t="s">
        <v>25</v>
      </c>
      <c r="C297" t="s">
        <v>103</v>
      </c>
      <c r="D297" t="s">
        <v>133</v>
      </c>
      <c r="E297">
        <v>0</v>
      </c>
      <c r="F297" s="5">
        <v>0</v>
      </c>
      <c r="G297" t="s">
        <v>47</v>
      </c>
      <c r="H297">
        <v>167</v>
      </c>
    </row>
    <row r="298" spans="1:8">
      <c r="A298" t="s">
        <v>76</v>
      </c>
      <c r="B298" t="s">
        <v>26</v>
      </c>
      <c r="C298" t="s">
        <v>103</v>
      </c>
      <c r="D298" t="s">
        <v>133</v>
      </c>
      <c r="E298">
        <v>0</v>
      </c>
      <c r="F298" s="5">
        <v>0</v>
      </c>
      <c r="G298" t="s">
        <v>47</v>
      </c>
      <c r="H298">
        <v>244</v>
      </c>
    </row>
    <row r="299" spans="1:8">
      <c r="A299" t="s">
        <v>77</v>
      </c>
      <c r="B299" t="s">
        <v>27</v>
      </c>
      <c r="C299" t="s">
        <v>103</v>
      </c>
      <c r="D299" t="s">
        <v>133</v>
      </c>
      <c r="E299">
        <v>0</v>
      </c>
      <c r="F299" s="5">
        <v>0</v>
      </c>
      <c r="G299" t="s">
        <v>47</v>
      </c>
      <c r="H299">
        <v>240</v>
      </c>
    </row>
    <row r="300" spans="1:8">
      <c r="A300" t="s">
        <v>78</v>
      </c>
      <c r="B300" t="s">
        <v>28</v>
      </c>
      <c r="C300" t="s">
        <v>103</v>
      </c>
      <c r="D300" t="s">
        <v>133</v>
      </c>
      <c r="E300">
        <v>0</v>
      </c>
      <c r="F300" s="5">
        <v>0</v>
      </c>
      <c r="G300" t="s">
        <v>47</v>
      </c>
      <c r="H300">
        <v>166</v>
      </c>
    </row>
    <row r="301" spans="1:8">
      <c r="A301" t="s">
        <v>79</v>
      </c>
      <c r="B301" t="s">
        <v>29</v>
      </c>
      <c r="C301" t="s">
        <v>103</v>
      </c>
      <c r="D301" t="s">
        <v>133</v>
      </c>
      <c r="E301">
        <v>77</v>
      </c>
      <c r="F301" s="5">
        <v>0.28</v>
      </c>
      <c r="G301" t="s">
        <v>47</v>
      </c>
      <c r="H301">
        <v>275</v>
      </c>
    </row>
    <row r="302" spans="1:8">
      <c r="A302" t="s">
        <v>80</v>
      </c>
      <c r="B302" t="s">
        <v>30</v>
      </c>
      <c r="C302" t="s">
        <v>103</v>
      </c>
      <c r="D302" t="s">
        <v>133</v>
      </c>
      <c r="E302">
        <v>0</v>
      </c>
      <c r="F302" s="5">
        <v>0</v>
      </c>
      <c r="G302" t="s">
        <v>47</v>
      </c>
      <c r="H302">
        <v>167</v>
      </c>
    </row>
    <row r="303" spans="1:8">
      <c r="A303" t="s">
        <v>81</v>
      </c>
      <c r="B303" t="s">
        <v>31</v>
      </c>
      <c r="C303" t="s">
        <v>103</v>
      </c>
      <c r="D303" t="s">
        <v>133</v>
      </c>
      <c r="E303">
        <v>0</v>
      </c>
      <c r="F303" s="5">
        <v>0</v>
      </c>
      <c r="G303" t="s">
        <v>47</v>
      </c>
      <c r="H303">
        <v>345</v>
      </c>
    </row>
    <row r="304" spans="1:8">
      <c r="A304" t="s">
        <v>82</v>
      </c>
      <c r="B304" t="s">
        <v>32</v>
      </c>
      <c r="C304" t="s">
        <v>103</v>
      </c>
      <c r="D304" t="s">
        <v>133</v>
      </c>
      <c r="E304">
        <v>0</v>
      </c>
      <c r="F304" s="5">
        <v>0</v>
      </c>
      <c r="G304" t="s">
        <v>47</v>
      </c>
      <c r="H304">
        <v>205</v>
      </c>
    </row>
    <row r="305" spans="1:8">
      <c r="A305" t="s">
        <v>83</v>
      </c>
      <c r="B305" t="s">
        <v>33</v>
      </c>
      <c r="C305" t="s">
        <v>103</v>
      </c>
      <c r="D305" t="s">
        <v>133</v>
      </c>
      <c r="E305">
        <v>0</v>
      </c>
      <c r="F305" s="5">
        <v>0</v>
      </c>
      <c r="G305" t="s">
        <v>47</v>
      </c>
      <c r="H305">
        <v>396</v>
      </c>
    </row>
    <row r="306" spans="1:8">
      <c r="A306" t="s">
        <v>84</v>
      </c>
      <c r="B306" t="s">
        <v>34</v>
      </c>
      <c r="C306" t="s">
        <v>103</v>
      </c>
      <c r="D306" t="s">
        <v>133</v>
      </c>
      <c r="E306">
        <v>0</v>
      </c>
      <c r="F306" s="5">
        <v>0</v>
      </c>
      <c r="G306" t="s">
        <v>47</v>
      </c>
      <c r="H306">
        <v>489</v>
      </c>
    </row>
    <row r="307" spans="1:8">
      <c r="A307" t="s">
        <v>85</v>
      </c>
      <c r="B307" t="s">
        <v>35</v>
      </c>
      <c r="C307" t="s">
        <v>103</v>
      </c>
      <c r="D307" t="s">
        <v>133</v>
      </c>
      <c r="E307">
        <v>57</v>
      </c>
      <c r="F307" s="5">
        <v>1</v>
      </c>
      <c r="G307" t="s">
        <v>47</v>
      </c>
      <c r="H307">
        <v>57</v>
      </c>
    </row>
    <row r="308" spans="1:8">
      <c r="A308" t="s">
        <v>86</v>
      </c>
      <c r="B308" t="s">
        <v>36</v>
      </c>
      <c r="C308" t="s">
        <v>103</v>
      </c>
      <c r="D308" t="s">
        <v>133</v>
      </c>
      <c r="E308">
        <v>0</v>
      </c>
      <c r="F308" s="5">
        <v>0</v>
      </c>
      <c r="G308" t="s">
        <v>47</v>
      </c>
      <c r="H308">
        <v>110</v>
      </c>
    </row>
    <row r="309" spans="1:8">
      <c r="A309" t="s">
        <v>87</v>
      </c>
      <c r="B309" t="s">
        <v>37</v>
      </c>
      <c r="C309" t="s">
        <v>103</v>
      </c>
      <c r="D309" t="s">
        <v>133</v>
      </c>
      <c r="E309">
        <v>37</v>
      </c>
      <c r="F309" s="5">
        <v>0.185</v>
      </c>
      <c r="G309" t="s">
        <v>47</v>
      </c>
      <c r="H309">
        <v>200</v>
      </c>
    </row>
    <row r="310" spans="1:8">
      <c r="A310" t="s">
        <v>88</v>
      </c>
      <c r="B310" t="s">
        <v>38</v>
      </c>
      <c r="C310" t="s">
        <v>103</v>
      </c>
      <c r="D310" t="s">
        <v>133</v>
      </c>
      <c r="E310">
        <v>0</v>
      </c>
      <c r="F310" s="5">
        <v>0</v>
      </c>
      <c r="G310" t="s">
        <v>47</v>
      </c>
      <c r="H310">
        <v>231</v>
      </c>
    </row>
    <row r="311" spans="1:8">
      <c r="A311" t="s">
        <v>89</v>
      </c>
      <c r="B311" t="s">
        <v>39</v>
      </c>
      <c r="C311" t="s">
        <v>103</v>
      </c>
      <c r="D311" t="s">
        <v>133</v>
      </c>
      <c r="E311">
        <v>39</v>
      </c>
      <c r="F311" s="5">
        <v>0.3482142857142857</v>
      </c>
      <c r="G311" t="s">
        <v>47</v>
      </c>
      <c r="H311">
        <v>112</v>
      </c>
    </row>
    <row r="312" spans="1:8">
      <c r="A312" t="s">
        <v>90</v>
      </c>
      <c r="B312" t="s">
        <v>40</v>
      </c>
      <c r="C312" t="s">
        <v>103</v>
      </c>
      <c r="D312" t="s">
        <v>133</v>
      </c>
      <c r="E312">
        <v>0</v>
      </c>
      <c r="F312" s="5">
        <v>0</v>
      </c>
      <c r="G312" t="s">
        <v>47</v>
      </c>
      <c r="H312">
        <v>127</v>
      </c>
    </row>
    <row r="313" spans="1:8">
      <c r="A313" t="s">
        <v>91</v>
      </c>
      <c r="B313" t="s">
        <v>41</v>
      </c>
      <c r="C313" t="s">
        <v>103</v>
      </c>
      <c r="D313" t="s">
        <v>133</v>
      </c>
      <c r="E313">
        <v>66</v>
      </c>
      <c r="F313" s="5">
        <v>0.27615062761506276</v>
      </c>
      <c r="G313" t="s">
        <v>47</v>
      </c>
      <c r="H313">
        <v>239</v>
      </c>
    </row>
    <row r="314" spans="1:8">
      <c r="A314" t="s">
        <v>92</v>
      </c>
      <c r="B314" t="s">
        <v>42</v>
      </c>
      <c r="C314" t="s">
        <v>103</v>
      </c>
      <c r="D314" t="s">
        <v>133</v>
      </c>
      <c r="E314">
        <v>29</v>
      </c>
      <c r="F314" s="5">
        <v>0.24786324786324787</v>
      </c>
      <c r="G314" t="s">
        <v>47</v>
      </c>
      <c r="H314">
        <v>117</v>
      </c>
    </row>
    <row r="315" spans="1:8">
      <c r="A315" t="s">
        <v>93</v>
      </c>
      <c r="B315" t="s">
        <v>43</v>
      </c>
      <c r="C315" t="s">
        <v>103</v>
      </c>
      <c r="D315" t="s">
        <v>133</v>
      </c>
      <c r="E315">
        <v>19</v>
      </c>
      <c r="F315" s="5">
        <v>0.31666666666666665</v>
      </c>
      <c r="G315" t="s">
        <v>47</v>
      </c>
      <c r="H315">
        <v>60</v>
      </c>
    </row>
    <row r="316" spans="1:8">
      <c r="A316" t="s">
        <v>94</v>
      </c>
      <c r="B316" t="s">
        <v>44</v>
      </c>
      <c r="C316" t="s">
        <v>103</v>
      </c>
      <c r="D316" t="s">
        <v>133</v>
      </c>
      <c r="E316">
        <v>64</v>
      </c>
      <c r="F316" s="5">
        <v>0.82051282051282048</v>
      </c>
      <c r="G316" t="s">
        <v>47</v>
      </c>
      <c r="H316">
        <v>78</v>
      </c>
    </row>
    <row r="317" spans="1:8">
      <c r="A317" t="s">
        <v>50</v>
      </c>
      <c r="B317" t="s">
        <v>0</v>
      </c>
      <c r="C317" t="s">
        <v>103</v>
      </c>
      <c r="D317" t="s">
        <v>134</v>
      </c>
      <c r="E317">
        <v>150</v>
      </c>
      <c r="F317" s="5">
        <v>0.55970149253731338</v>
      </c>
      <c r="G317" t="s">
        <v>47</v>
      </c>
      <c r="H317">
        <v>268</v>
      </c>
    </row>
    <row r="318" spans="1:8">
      <c r="A318" t="s">
        <v>51</v>
      </c>
      <c r="B318" t="s">
        <v>1</v>
      </c>
      <c r="C318" t="s">
        <v>103</v>
      </c>
      <c r="D318" t="s">
        <v>134</v>
      </c>
      <c r="E318">
        <v>107</v>
      </c>
      <c r="F318" s="5">
        <v>0.50471698113207553</v>
      </c>
      <c r="G318" t="s">
        <v>47</v>
      </c>
      <c r="H318">
        <v>212</v>
      </c>
    </row>
    <row r="319" spans="1:8">
      <c r="A319" t="s">
        <v>52</v>
      </c>
      <c r="B319" t="s">
        <v>2</v>
      </c>
      <c r="C319" t="s">
        <v>103</v>
      </c>
      <c r="D319" t="s">
        <v>134</v>
      </c>
      <c r="E319">
        <v>56</v>
      </c>
      <c r="F319" s="5">
        <v>0.13793103448275862</v>
      </c>
      <c r="G319" t="s">
        <v>47</v>
      </c>
      <c r="H319">
        <v>406</v>
      </c>
    </row>
    <row r="320" spans="1:8">
      <c r="A320" t="s">
        <v>53</v>
      </c>
      <c r="B320" t="s">
        <v>3</v>
      </c>
      <c r="C320" t="s">
        <v>103</v>
      </c>
      <c r="D320" t="s">
        <v>134</v>
      </c>
      <c r="E320">
        <v>0</v>
      </c>
      <c r="F320" s="5">
        <v>0</v>
      </c>
      <c r="G320" t="s">
        <v>47</v>
      </c>
      <c r="H320">
        <v>289</v>
      </c>
    </row>
    <row r="321" spans="1:8">
      <c r="A321" t="s">
        <v>54</v>
      </c>
      <c r="B321" t="s">
        <v>4</v>
      </c>
      <c r="C321" t="s">
        <v>103</v>
      </c>
      <c r="D321" t="s">
        <v>134</v>
      </c>
      <c r="E321">
        <v>0</v>
      </c>
      <c r="F321" s="5">
        <v>0</v>
      </c>
      <c r="G321" t="s">
        <v>47</v>
      </c>
      <c r="H321">
        <v>254</v>
      </c>
    </row>
    <row r="322" spans="1:8">
      <c r="A322" t="s">
        <v>55</v>
      </c>
      <c r="B322" t="s">
        <v>5</v>
      </c>
      <c r="C322" t="s">
        <v>103</v>
      </c>
      <c r="D322" t="s">
        <v>134</v>
      </c>
      <c r="E322">
        <v>0</v>
      </c>
      <c r="F322" s="5">
        <v>0</v>
      </c>
      <c r="G322" t="s">
        <v>47</v>
      </c>
      <c r="H322">
        <v>142</v>
      </c>
    </row>
    <row r="323" spans="1:8">
      <c r="A323" t="s">
        <v>56</v>
      </c>
      <c r="B323" t="s">
        <v>6</v>
      </c>
      <c r="C323" t="s">
        <v>103</v>
      </c>
      <c r="D323" t="s">
        <v>134</v>
      </c>
      <c r="E323">
        <v>30</v>
      </c>
      <c r="F323" s="5">
        <v>0.085959885386819479</v>
      </c>
      <c r="G323" t="s">
        <v>47</v>
      </c>
      <c r="H323">
        <v>349</v>
      </c>
    </row>
    <row r="324" spans="1:8">
      <c r="A324" t="s">
        <v>57</v>
      </c>
      <c r="B324" t="s">
        <v>7</v>
      </c>
      <c r="C324" t="s">
        <v>103</v>
      </c>
      <c r="D324" t="s">
        <v>134</v>
      </c>
      <c r="E324">
        <v>0</v>
      </c>
      <c r="F324" s="5">
        <v>0</v>
      </c>
      <c r="G324" t="s">
        <v>47</v>
      </c>
      <c r="H324">
        <v>208</v>
      </c>
    </row>
    <row r="325" spans="1:8">
      <c r="A325" t="s">
        <v>58</v>
      </c>
      <c r="B325" t="s">
        <v>8</v>
      </c>
      <c r="C325" t="s">
        <v>103</v>
      </c>
      <c r="D325" t="s">
        <v>134</v>
      </c>
      <c r="E325">
        <v>0</v>
      </c>
      <c r="F325" s="5">
        <v>0</v>
      </c>
      <c r="G325" t="s">
        <v>47</v>
      </c>
      <c r="H325">
        <v>445</v>
      </c>
    </row>
    <row r="326" spans="1:8">
      <c r="A326" t="s">
        <v>59</v>
      </c>
      <c r="B326" t="s">
        <v>9</v>
      </c>
      <c r="C326" t="s">
        <v>103</v>
      </c>
      <c r="D326" t="s">
        <v>134</v>
      </c>
      <c r="E326">
        <v>0</v>
      </c>
      <c r="F326" s="5">
        <v>0</v>
      </c>
      <c r="G326" t="s">
        <v>47</v>
      </c>
      <c r="H326">
        <v>295</v>
      </c>
    </row>
    <row r="327" spans="1:8">
      <c r="A327" t="s">
        <v>60</v>
      </c>
      <c r="B327" t="s">
        <v>10</v>
      </c>
      <c r="C327" t="s">
        <v>103</v>
      </c>
      <c r="D327" t="s">
        <v>134</v>
      </c>
      <c r="E327">
        <v>0</v>
      </c>
      <c r="F327" s="5">
        <v>0</v>
      </c>
      <c r="G327" t="s">
        <v>47</v>
      </c>
      <c r="H327">
        <v>222</v>
      </c>
    </row>
    <row r="328" spans="1:8">
      <c r="A328" t="s">
        <v>61</v>
      </c>
      <c r="B328" t="s">
        <v>11</v>
      </c>
      <c r="C328" t="s">
        <v>103</v>
      </c>
      <c r="D328" t="s">
        <v>134</v>
      </c>
      <c r="E328">
        <v>0</v>
      </c>
      <c r="F328" s="5">
        <v>0</v>
      </c>
      <c r="G328" t="s">
        <v>47</v>
      </c>
      <c r="H328">
        <v>206</v>
      </c>
    </row>
    <row r="329" spans="1:8">
      <c r="A329" t="s">
        <v>62</v>
      </c>
      <c r="B329" t="s">
        <v>12</v>
      </c>
      <c r="C329" t="s">
        <v>103</v>
      </c>
      <c r="D329" t="s">
        <v>134</v>
      </c>
      <c r="E329">
        <v>13</v>
      </c>
      <c r="F329" s="5">
        <v>0.18840579710144928</v>
      </c>
      <c r="G329" t="s">
        <v>47</v>
      </c>
      <c r="H329">
        <v>69</v>
      </c>
    </row>
    <row r="330" spans="1:8">
      <c r="A330" t="s">
        <v>63</v>
      </c>
      <c r="B330" t="s">
        <v>13</v>
      </c>
      <c r="C330" t="s">
        <v>103</v>
      </c>
      <c r="D330" t="s">
        <v>134</v>
      </c>
      <c r="E330">
        <v>0</v>
      </c>
      <c r="F330" s="5">
        <v>0</v>
      </c>
      <c r="G330" t="s">
        <v>47</v>
      </c>
      <c r="H330">
        <v>189</v>
      </c>
    </row>
    <row r="331" spans="1:8">
      <c r="A331" t="s">
        <v>64</v>
      </c>
      <c r="B331" t="s">
        <v>14</v>
      </c>
      <c r="C331" t="s">
        <v>103</v>
      </c>
      <c r="D331" t="s">
        <v>134</v>
      </c>
      <c r="E331">
        <v>0</v>
      </c>
      <c r="F331" s="5">
        <v>0</v>
      </c>
      <c r="G331" t="s">
        <v>47</v>
      </c>
      <c r="H331">
        <v>168</v>
      </c>
    </row>
    <row r="332" spans="1:8">
      <c r="A332" t="s">
        <v>65</v>
      </c>
      <c r="B332" t="s">
        <v>15</v>
      </c>
      <c r="C332" t="s">
        <v>103</v>
      </c>
      <c r="D332" t="s">
        <v>134</v>
      </c>
      <c r="E332">
        <v>0</v>
      </c>
      <c r="F332" s="5">
        <v>0</v>
      </c>
      <c r="G332" t="s">
        <v>47</v>
      </c>
      <c r="H332">
        <v>162</v>
      </c>
    </row>
    <row r="333" spans="1:8">
      <c r="A333" t="s">
        <v>66</v>
      </c>
      <c r="B333" t="s">
        <v>16</v>
      </c>
      <c r="C333" t="s">
        <v>103</v>
      </c>
      <c r="D333" t="s">
        <v>134</v>
      </c>
      <c r="E333">
        <v>0</v>
      </c>
      <c r="F333" s="5">
        <v>0</v>
      </c>
      <c r="G333" t="s">
        <v>47</v>
      </c>
      <c r="H333">
        <v>319</v>
      </c>
    </row>
    <row r="334" spans="1:8">
      <c r="A334" t="s">
        <v>67</v>
      </c>
      <c r="B334" t="s">
        <v>17</v>
      </c>
      <c r="C334" t="s">
        <v>103</v>
      </c>
      <c r="D334" t="s">
        <v>134</v>
      </c>
      <c r="E334">
        <v>0</v>
      </c>
      <c r="F334" s="5">
        <v>0</v>
      </c>
      <c r="G334" t="s">
        <v>47</v>
      </c>
      <c r="H334">
        <v>182</v>
      </c>
    </row>
    <row r="335" spans="1:8">
      <c r="A335" t="s">
        <v>68</v>
      </c>
      <c r="B335" t="s">
        <v>18</v>
      </c>
      <c r="C335" t="s">
        <v>103</v>
      </c>
      <c r="D335" t="s">
        <v>134</v>
      </c>
      <c r="E335">
        <v>83</v>
      </c>
      <c r="F335" s="5">
        <v>0.415</v>
      </c>
      <c r="G335" t="s">
        <v>47</v>
      </c>
      <c r="H335">
        <v>200</v>
      </c>
    </row>
    <row r="336" spans="1:8">
      <c r="A336" t="s">
        <v>69</v>
      </c>
      <c r="B336" t="s">
        <v>19</v>
      </c>
      <c r="C336" t="s">
        <v>103</v>
      </c>
      <c r="D336" t="s">
        <v>134</v>
      </c>
      <c r="E336">
        <v>127</v>
      </c>
      <c r="F336" s="5">
        <v>0.27608695652173915</v>
      </c>
      <c r="G336" t="s">
        <v>47</v>
      </c>
      <c r="H336">
        <v>460</v>
      </c>
    </row>
    <row r="337" spans="1:8">
      <c r="A337" t="s">
        <v>70</v>
      </c>
      <c r="B337" t="s">
        <v>20</v>
      </c>
      <c r="C337" t="s">
        <v>103</v>
      </c>
      <c r="D337" t="s">
        <v>134</v>
      </c>
      <c r="E337">
        <v>0</v>
      </c>
      <c r="F337" s="5">
        <v>0</v>
      </c>
      <c r="G337" t="s">
        <v>47</v>
      </c>
      <c r="H337">
        <v>166</v>
      </c>
    </row>
    <row r="338" spans="1:8">
      <c r="A338" t="s">
        <v>71</v>
      </c>
      <c r="B338" t="s">
        <v>21</v>
      </c>
      <c r="C338" t="s">
        <v>103</v>
      </c>
      <c r="D338" t="s">
        <v>134</v>
      </c>
      <c r="E338">
        <v>0</v>
      </c>
      <c r="F338" s="5">
        <v>0</v>
      </c>
      <c r="G338" t="s">
        <v>47</v>
      </c>
      <c r="H338">
        <v>126</v>
      </c>
    </row>
    <row r="339" spans="1:8">
      <c r="A339" t="s">
        <v>72</v>
      </c>
      <c r="B339" t="s">
        <v>22</v>
      </c>
      <c r="C339" t="s">
        <v>103</v>
      </c>
      <c r="D339" t="s">
        <v>134</v>
      </c>
      <c r="E339">
        <v>13</v>
      </c>
      <c r="F339" s="5">
        <v>0.19402985074626866</v>
      </c>
      <c r="G339" t="s">
        <v>47</v>
      </c>
      <c r="H339">
        <v>67</v>
      </c>
    </row>
    <row r="340" spans="1:8">
      <c r="A340" t="s">
        <v>73</v>
      </c>
      <c r="B340" t="s">
        <v>23</v>
      </c>
      <c r="C340" t="s">
        <v>103</v>
      </c>
      <c r="D340" t="s">
        <v>134</v>
      </c>
      <c r="E340">
        <v>0</v>
      </c>
      <c r="F340" s="5">
        <v>0</v>
      </c>
      <c r="G340" t="s">
        <v>47</v>
      </c>
      <c r="H340">
        <v>208</v>
      </c>
    </row>
    <row r="341" spans="1:8">
      <c r="A341" t="s">
        <v>74</v>
      </c>
      <c r="B341" t="s">
        <v>24</v>
      </c>
      <c r="C341" t="s">
        <v>103</v>
      </c>
      <c r="D341" t="s">
        <v>134</v>
      </c>
      <c r="E341">
        <v>14</v>
      </c>
      <c r="F341" s="5">
        <v>0.12612612612612611</v>
      </c>
      <c r="G341" t="s">
        <v>47</v>
      </c>
      <c r="H341">
        <v>111</v>
      </c>
    </row>
    <row r="342" spans="1:8">
      <c r="A342" t="s">
        <v>75</v>
      </c>
      <c r="B342" t="s">
        <v>25</v>
      </c>
      <c r="C342" t="s">
        <v>103</v>
      </c>
      <c r="D342" t="s">
        <v>134</v>
      </c>
      <c r="E342">
        <v>0</v>
      </c>
      <c r="F342" s="5">
        <v>0</v>
      </c>
      <c r="G342" t="s">
        <v>47</v>
      </c>
      <c r="H342">
        <v>167</v>
      </c>
    </row>
    <row r="343" spans="1:8">
      <c r="A343" t="s">
        <v>76</v>
      </c>
      <c r="B343" t="s">
        <v>26</v>
      </c>
      <c r="C343" t="s">
        <v>103</v>
      </c>
      <c r="D343" t="s">
        <v>134</v>
      </c>
      <c r="E343">
        <v>0</v>
      </c>
      <c r="F343" s="5">
        <v>0</v>
      </c>
      <c r="G343" t="s">
        <v>47</v>
      </c>
      <c r="H343">
        <v>244</v>
      </c>
    </row>
    <row r="344" spans="1:8">
      <c r="A344" t="s">
        <v>77</v>
      </c>
      <c r="B344" t="s">
        <v>27</v>
      </c>
      <c r="C344" t="s">
        <v>103</v>
      </c>
      <c r="D344" t="s">
        <v>134</v>
      </c>
      <c r="E344">
        <v>0</v>
      </c>
      <c r="F344" s="5">
        <v>0</v>
      </c>
      <c r="G344" t="s">
        <v>47</v>
      </c>
      <c r="H344">
        <v>240</v>
      </c>
    </row>
    <row r="345" spans="1:8">
      <c r="A345" t="s">
        <v>78</v>
      </c>
      <c r="B345" t="s">
        <v>28</v>
      </c>
      <c r="C345" t="s">
        <v>103</v>
      </c>
      <c r="D345" t="s">
        <v>134</v>
      </c>
      <c r="E345">
        <v>0</v>
      </c>
      <c r="F345" s="5">
        <v>0</v>
      </c>
      <c r="G345" t="s">
        <v>47</v>
      </c>
      <c r="H345">
        <v>166</v>
      </c>
    </row>
    <row r="346" spans="1:8">
      <c r="A346" t="s">
        <v>79</v>
      </c>
      <c r="B346" t="s">
        <v>29</v>
      </c>
      <c r="C346" t="s">
        <v>103</v>
      </c>
      <c r="D346" t="s">
        <v>134</v>
      </c>
      <c r="E346">
        <v>27</v>
      </c>
      <c r="F346" s="5">
        <v>0.098181818181818176</v>
      </c>
      <c r="G346" t="s">
        <v>47</v>
      </c>
      <c r="H346">
        <v>275</v>
      </c>
    </row>
    <row r="347" spans="1:8">
      <c r="A347" t="s">
        <v>80</v>
      </c>
      <c r="B347" t="s">
        <v>30</v>
      </c>
      <c r="C347" t="s">
        <v>103</v>
      </c>
      <c r="D347" t="s">
        <v>134</v>
      </c>
      <c r="E347">
        <v>0</v>
      </c>
      <c r="F347" s="5">
        <v>0</v>
      </c>
      <c r="G347" t="s">
        <v>47</v>
      </c>
      <c r="H347">
        <v>167</v>
      </c>
    </row>
    <row r="348" spans="1:8">
      <c r="A348" t="s">
        <v>81</v>
      </c>
      <c r="B348" t="s">
        <v>31</v>
      </c>
      <c r="C348" t="s">
        <v>103</v>
      </c>
      <c r="D348" t="s">
        <v>134</v>
      </c>
      <c r="E348">
        <v>0</v>
      </c>
      <c r="F348" s="5">
        <v>0</v>
      </c>
      <c r="G348" t="s">
        <v>47</v>
      </c>
      <c r="H348">
        <v>345</v>
      </c>
    </row>
    <row r="349" spans="1:8">
      <c r="A349" t="s">
        <v>82</v>
      </c>
      <c r="B349" t="s">
        <v>32</v>
      </c>
      <c r="C349" t="s">
        <v>103</v>
      </c>
      <c r="D349" t="s">
        <v>134</v>
      </c>
      <c r="E349">
        <v>0</v>
      </c>
      <c r="F349" s="5">
        <v>0</v>
      </c>
      <c r="G349" t="s">
        <v>47</v>
      </c>
      <c r="H349">
        <v>205</v>
      </c>
    </row>
    <row r="350" spans="1:8">
      <c r="A350" t="s">
        <v>83</v>
      </c>
      <c r="B350" t="s">
        <v>33</v>
      </c>
      <c r="C350" t="s">
        <v>103</v>
      </c>
      <c r="D350" t="s">
        <v>134</v>
      </c>
      <c r="E350">
        <v>0</v>
      </c>
      <c r="F350" s="5">
        <v>0</v>
      </c>
      <c r="G350" t="s">
        <v>47</v>
      </c>
      <c r="H350">
        <v>396</v>
      </c>
    </row>
    <row r="351" spans="1:8">
      <c r="A351" t="s">
        <v>84</v>
      </c>
      <c r="B351" t="s">
        <v>34</v>
      </c>
      <c r="C351" t="s">
        <v>103</v>
      </c>
      <c r="D351" t="s">
        <v>134</v>
      </c>
      <c r="E351">
        <v>47</v>
      </c>
      <c r="F351" s="5">
        <v>0.096114519427402859</v>
      </c>
      <c r="G351" t="s">
        <v>47</v>
      </c>
      <c r="H351">
        <v>489</v>
      </c>
    </row>
    <row r="352" spans="1:8">
      <c r="A352" t="s">
        <v>85</v>
      </c>
      <c r="B352" t="s">
        <v>35</v>
      </c>
      <c r="C352" t="s">
        <v>103</v>
      </c>
      <c r="D352" t="s">
        <v>134</v>
      </c>
      <c r="E352">
        <v>57</v>
      </c>
      <c r="F352" s="5">
        <v>1</v>
      </c>
      <c r="G352" t="s">
        <v>47</v>
      </c>
      <c r="H352">
        <v>57</v>
      </c>
    </row>
    <row r="353" spans="1:8">
      <c r="A353" t="s">
        <v>86</v>
      </c>
      <c r="B353" t="s">
        <v>36</v>
      </c>
      <c r="C353" t="s">
        <v>103</v>
      </c>
      <c r="D353" t="s">
        <v>134</v>
      </c>
      <c r="E353">
        <v>0</v>
      </c>
      <c r="F353" s="5">
        <v>0</v>
      </c>
      <c r="G353" t="s">
        <v>47</v>
      </c>
      <c r="H353">
        <v>110</v>
      </c>
    </row>
    <row r="354" spans="1:8">
      <c r="A354" t="s">
        <v>87</v>
      </c>
      <c r="B354" t="s">
        <v>37</v>
      </c>
      <c r="C354" t="s">
        <v>103</v>
      </c>
      <c r="D354" t="s">
        <v>134</v>
      </c>
      <c r="E354">
        <v>0</v>
      </c>
      <c r="F354" s="5">
        <v>0</v>
      </c>
      <c r="G354" t="s">
        <v>47</v>
      </c>
      <c r="H354">
        <v>200</v>
      </c>
    </row>
    <row r="355" spans="1:8">
      <c r="A355" t="s">
        <v>88</v>
      </c>
      <c r="B355" t="s">
        <v>38</v>
      </c>
      <c r="C355" t="s">
        <v>103</v>
      </c>
      <c r="D355" t="s">
        <v>134</v>
      </c>
      <c r="E355">
        <v>0</v>
      </c>
      <c r="F355" s="5">
        <v>0</v>
      </c>
      <c r="G355" t="s">
        <v>47</v>
      </c>
      <c r="H355">
        <v>231</v>
      </c>
    </row>
    <row r="356" spans="1:8">
      <c r="A356" t="s">
        <v>89</v>
      </c>
      <c r="B356" t="s">
        <v>39</v>
      </c>
      <c r="C356" t="s">
        <v>103</v>
      </c>
      <c r="D356" t="s">
        <v>134</v>
      </c>
      <c r="E356">
        <v>0</v>
      </c>
      <c r="F356" s="5">
        <v>0</v>
      </c>
      <c r="G356" t="s">
        <v>47</v>
      </c>
      <c r="H356">
        <v>112</v>
      </c>
    </row>
    <row r="357" spans="1:8">
      <c r="A357" t="s">
        <v>90</v>
      </c>
      <c r="B357" t="s">
        <v>40</v>
      </c>
      <c r="C357" t="s">
        <v>103</v>
      </c>
      <c r="D357" t="s">
        <v>134</v>
      </c>
      <c r="E357">
        <v>0</v>
      </c>
      <c r="F357" s="5">
        <v>0</v>
      </c>
      <c r="G357" t="s">
        <v>47</v>
      </c>
      <c r="H357">
        <v>127</v>
      </c>
    </row>
    <row r="358" spans="1:8">
      <c r="A358" t="s">
        <v>91</v>
      </c>
      <c r="B358" t="s">
        <v>41</v>
      </c>
      <c r="C358" t="s">
        <v>103</v>
      </c>
      <c r="D358" t="s">
        <v>134</v>
      </c>
      <c r="E358">
        <v>35</v>
      </c>
      <c r="F358" s="5">
        <v>0.14644351464435146</v>
      </c>
      <c r="G358" t="s">
        <v>47</v>
      </c>
      <c r="H358">
        <v>239</v>
      </c>
    </row>
    <row r="359" spans="1:8">
      <c r="A359" t="s">
        <v>92</v>
      </c>
      <c r="B359" t="s">
        <v>42</v>
      </c>
      <c r="C359" t="s">
        <v>103</v>
      </c>
      <c r="D359" t="s">
        <v>134</v>
      </c>
      <c r="E359">
        <v>29</v>
      </c>
      <c r="F359" s="5">
        <v>0.24786324786324787</v>
      </c>
      <c r="G359" t="s">
        <v>47</v>
      </c>
      <c r="H359">
        <v>117</v>
      </c>
    </row>
    <row r="360" spans="1:8">
      <c r="A360" t="s">
        <v>93</v>
      </c>
      <c r="B360" t="s">
        <v>43</v>
      </c>
      <c r="C360" t="s">
        <v>103</v>
      </c>
      <c r="D360" t="s">
        <v>134</v>
      </c>
      <c r="E360">
        <v>19</v>
      </c>
      <c r="F360" s="5">
        <v>0.31666666666666665</v>
      </c>
      <c r="G360" t="s">
        <v>47</v>
      </c>
      <c r="H360">
        <v>60</v>
      </c>
    </row>
    <row r="361" spans="1:8">
      <c r="A361" t="s">
        <v>94</v>
      </c>
      <c r="B361" t="s">
        <v>44</v>
      </c>
      <c r="C361" t="s">
        <v>103</v>
      </c>
      <c r="D361" t="s">
        <v>134</v>
      </c>
      <c r="E361">
        <v>0</v>
      </c>
      <c r="F361" s="5">
        <v>0</v>
      </c>
      <c r="G361" t="s">
        <v>47</v>
      </c>
      <c r="H361">
        <v>78</v>
      </c>
    </row>
    <row r="362" spans="1:8">
      <c r="A362" t="s">
        <v>107</v>
      </c>
      <c r="B362" t="s">
        <v>104</v>
      </c>
      <c r="C362" t="s">
        <v>112</v>
      </c>
      <c r="D362" t="s">
        <v>133</v>
      </c>
      <c r="E362" t="e">
        <f>GETPIVOTDATA("55-64",'[16]Ward pivot 55-64'!$A$3,"Index of Multiple Deprivation (IMD) Decile",1)+GETPIVOTDATA("55-64",'[16]Ward pivot 55-64'!$A$3,"Index of Multiple Deprivation (IMD) Decile",2)</f>
        <v>#REF!</v>
      </c>
      <c r="F362" s="5" t="e">
        <f>E362/H362</f>
        <v>#REF!</v>
      </c>
      <c r="G362" t="s">
        <v>112</v>
      </c>
      <c r="H362" t="e">
        <f>GETPIVOTDATA("55-64",'[16]Ward pivot 55-64'!$A$3)</f>
        <v>#REF!</v>
      </c>
    </row>
    <row r="363" spans="1:8">
      <c r="A363" t="s">
        <v>107</v>
      </c>
      <c r="B363" t="s">
        <v>104</v>
      </c>
      <c r="C363" t="s">
        <v>112</v>
      </c>
      <c r="D363" t="s">
        <v>134</v>
      </c>
      <c r="E363" t="e">
        <f>GETPIVOTDATA("55-64",'[16]Ward pivot 55-64'!$A$54,"Income Deprivation Affecting Older People (IDAOPI) Decile",1)+GETPIVOTDATA("55-64",'[16]Ward pivot 55-64'!$A$54,"Income Deprivation Affecting Older People (IDAOPI) Decile",2)</f>
        <v>#REF!</v>
      </c>
      <c r="F363" s="5" t="e">
        <f>E363/H363</f>
        <v>#REF!</v>
      </c>
      <c r="G363" t="s">
        <v>112</v>
      </c>
      <c r="H363" t="e">
        <f>GETPIVOTDATA("55-64",'[16]Ward pivot 55-64'!$A$54)</f>
        <v>#REF!</v>
      </c>
    </row>
    <row r="364" spans="1:8">
      <c r="A364" t="s">
        <v>107</v>
      </c>
      <c r="B364" t="s">
        <v>104</v>
      </c>
      <c r="C364" t="s">
        <v>101</v>
      </c>
      <c r="D364" t="s">
        <v>133</v>
      </c>
      <c r="E364" t="e">
        <f>GETPIVOTDATA("65-74",'[16]Ward pivot 65-74'!$A$3,"Index of Multiple Deprivation (IMD) Decile",1)+GETPIVOTDATA("65-74",'[16]Ward pivot 65-74'!$A$3,"Index of Multiple Deprivation (IMD) Decile",2)</f>
        <v>#REF!</v>
      </c>
      <c r="F364" s="5" t="e">
        <f>E364/H364</f>
        <v>#REF!</v>
      </c>
      <c r="G364" t="s">
        <v>101</v>
      </c>
      <c r="H364" t="e">
        <f>GETPIVOTDATA("65-74",'[16]Ward pivot 65-74'!$A$3)</f>
        <v>#REF!</v>
      </c>
    </row>
    <row r="365" spans="1:8">
      <c r="A365" t="s">
        <v>107</v>
      </c>
      <c r="B365" t="s">
        <v>104</v>
      </c>
      <c r="C365" t="s">
        <v>101</v>
      </c>
      <c r="D365" t="s">
        <v>134</v>
      </c>
      <c r="E365" t="e">
        <f>GETPIVOTDATA("65-74",'[16]Ward pivot 65-74'!$A$54,"Income Deprivation Affecting Older People (IDAOPI) Decile",1)+GETPIVOTDATA("65-74",'[16]Ward pivot 65-74'!$A$54,"Income Deprivation Affecting Older People (IDAOPI) Decile",2)</f>
        <v>#REF!</v>
      </c>
      <c r="F365" s="5" t="e">
        <f>E365/H365</f>
        <v>#REF!</v>
      </c>
      <c r="G365" t="s">
        <v>101</v>
      </c>
      <c r="H365" t="e">
        <f>GETPIVOTDATA("65-74",'[16]Ward pivot 65-74'!$A$54)</f>
        <v>#REF!</v>
      </c>
    </row>
    <row r="366" spans="1:8">
      <c r="A366" t="s">
        <v>107</v>
      </c>
      <c r="B366" t="s">
        <v>104</v>
      </c>
      <c r="C366" t="s">
        <v>102</v>
      </c>
      <c r="D366" t="s">
        <v>133</v>
      </c>
      <c r="E366" t="e">
        <f>GETPIVOTDATA("75-84",'[16]Ward pivot 75-84'!$A$3,"Index of Multiple Deprivation (IMD) Decile",1)+GETPIVOTDATA("75-84",'[16]Ward pivot 75-84'!$A$3,"Index of Multiple Deprivation (IMD) Decile",2)</f>
        <v>#REF!</v>
      </c>
      <c r="F366" s="5" t="e">
        <f>E366/H366</f>
        <v>#REF!</v>
      </c>
      <c r="G366" t="s">
        <v>102</v>
      </c>
      <c r="H366" t="e">
        <f>GETPIVOTDATA("75-84",'[16]Ward pivot 75-84'!$A$3)</f>
        <v>#REF!</v>
      </c>
    </row>
    <row r="367" spans="1:8">
      <c r="A367" t="s">
        <v>107</v>
      </c>
      <c r="B367" t="s">
        <v>104</v>
      </c>
      <c r="C367" t="s">
        <v>102</v>
      </c>
      <c r="D367" t="s">
        <v>134</v>
      </c>
      <c r="E367" t="e">
        <f>GETPIVOTDATA("75-84",'[16]Ward pivot 75-84'!$A$54,"Income Deprivation Affecting Older People (IDAOPI) Decile",1)+GETPIVOTDATA("75-84",'[16]Ward pivot 75-84'!$A$54,"Income Deprivation Affecting Older People (IDAOPI) Decile",2)</f>
        <v>#REF!</v>
      </c>
      <c r="F367" s="5" t="e">
        <f>E367/H367</f>
        <v>#REF!</v>
      </c>
      <c r="G367" t="s">
        <v>102</v>
      </c>
      <c r="H367" t="e">
        <f>GETPIVOTDATA("75-84",'[16]Ward pivot 75-84'!$A$54)</f>
        <v>#REF!</v>
      </c>
    </row>
    <row r="368" spans="1:8">
      <c r="A368" t="s">
        <v>107</v>
      </c>
      <c r="B368" t="s">
        <v>104</v>
      </c>
      <c r="C368" t="s">
        <v>103</v>
      </c>
      <c r="D368" t="s">
        <v>133</v>
      </c>
      <c r="E368" t="e">
        <f>GETPIVOTDATA("85+",'[16]Ward pivot 85+'!$A$3,"Index of Multiple Deprivation (IMD) Decile",1)+GETPIVOTDATA("85+",'[16]Ward pivot 85+'!$A$3,"Index of Multiple Deprivation (IMD) Decile",2)</f>
        <v>#REF!</v>
      </c>
      <c r="F368" s="5" t="e">
        <f>E368/H368</f>
        <v>#REF!</v>
      </c>
      <c r="G368" t="s">
        <v>103</v>
      </c>
      <c r="H368" t="e">
        <f>GETPIVOTDATA("85+",'[16]Ward pivot 85+'!$A$3)</f>
        <v>#REF!</v>
      </c>
    </row>
    <row r="369" spans="1:8">
      <c r="A369" t="s">
        <v>107</v>
      </c>
      <c r="B369" t="s">
        <v>104</v>
      </c>
      <c r="C369" t="s">
        <v>103</v>
      </c>
      <c r="D369" t="s">
        <v>134</v>
      </c>
      <c r="E369" t="e">
        <f>GETPIVOTDATA("85+",'[16]Ward pivot 85+'!$A$54,"Income Deprivation Affecting Older People (IDAOPI) Decile",1)+GETPIVOTDATA("85+",'[16]Ward pivot 85+'!$A$54,"Income Deprivation Affecting Older People (IDAOPI) Decile",2)</f>
        <v>#REF!</v>
      </c>
      <c r="F369" s="5" t="e">
        <f>E369/H369</f>
        <v>#REF!</v>
      </c>
      <c r="G369" t="s">
        <v>103</v>
      </c>
      <c r="H369" t="e">
        <f>GETPIVOTDATA("85+",'[16]Ward pivot 85+'!$A$54)</f>
        <v>#REF!</v>
      </c>
    </row>
    <row r="370" spans="1:8">
      <c r="A370" t="s">
        <v>105</v>
      </c>
      <c r="B370" t="s">
        <v>106</v>
      </c>
      <c r="C370" t="s">
        <v>112</v>
      </c>
      <c r="D370" t="s">
        <v>133</v>
      </c>
      <c r="E370">
        <f>ROUND(H370*0.2,0)</f>
        <v>1412473</v>
      </c>
      <c r="F370" s="6">
        <v>0.2</v>
      </c>
      <c r="G370" t="s">
        <v>112</v>
      </c>
      <c r="H370" s="3">
        <f>'[16]2021 Census England'!$B$28</f>
        <v>7062367</v>
      </c>
    </row>
    <row r="371" spans="1:8">
      <c r="A371" t="s">
        <v>105</v>
      </c>
      <c r="B371" t="s">
        <v>106</v>
      </c>
      <c r="C371" t="s">
        <v>112</v>
      </c>
      <c r="D371" t="s">
        <v>134</v>
      </c>
      <c r="E371">
        <f>ROUND(H371*0.2,0)</f>
        <v>1412473</v>
      </c>
      <c r="F371" s="6">
        <v>0.2</v>
      </c>
      <c r="G371" t="s">
        <v>112</v>
      </c>
      <c r="H371" s="3">
        <f>'[16]2021 Census England'!$B$28</f>
        <v>7062367</v>
      </c>
    </row>
    <row r="372" spans="1:8">
      <c r="A372" t="s">
        <v>105</v>
      </c>
      <c r="B372" t="s">
        <v>106</v>
      </c>
      <c r="C372" t="s">
        <v>101</v>
      </c>
      <c r="D372" t="s">
        <v>133</v>
      </c>
      <c r="E372">
        <f>ROUND(H372*0.2,0)</f>
        <v>1112829</v>
      </c>
      <c r="F372" s="6">
        <v>0.2</v>
      </c>
      <c r="G372" t="s">
        <v>101</v>
      </c>
      <c r="H372" s="3">
        <f>'[16]2021 Census England'!$B$29</f>
        <v>5564143</v>
      </c>
    </row>
    <row r="373" spans="1:8">
      <c r="A373" t="s">
        <v>105</v>
      </c>
      <c r="B373" t="s">
        <v>106</v>
      </c>
      <c r="C373" t="s">
        <v>101</v>
      </c>
      <c r="D373" t="s">
        <v>134</v>
      </c>
      <c r="E373">
        <f>ROUND(H373*0.2,0)</f>
        <v>1112829</v>
      </c>
      <c r="F373" s="6">
        <v>0.2</v>
      </c>
      <c r="G373" t="s">
        <v>101</v>
      </c>
      <c r="H373" s="3">
        <f>'[16]2021 Census England'!$B$29</f>
        <v>5564143</v>
      </c>
    </row>
    <row r="374" spans="1:8">
      <c r="A374" t="s">
        <v>105</v>
      </c>
      <c r="B374" t="s">
        <v>106</v>
      </c>
      <c r="C374" t="s">
        <v>102</v>
      </c>
      <c r="D374" t="s">
        <v>133</v>
      </c>
      <c r="E374">
        <f>ROUND(H374*0.2,0)</f>
        <v>692972</v>
      </c>
      <c r="F374" s="6">
        <v>0.2</v>
      </c>
      <c r="G374" t="s">
        <v>102</v>
      </c>
      <c r="H374" s="3">
        <f>'[16]2021 Census England'!$B$30</f>
        <v>3464859</v>
      </c>
    </row>
    <row r="375" spans="1:8">
      <c r="A375" t="s">
        <v>105</v>
      </c>
      <c r="B375" t="s">
        <v>106</v>
      </c>
      <c r="C375" t="s">
        <v>102</v>
      </c>
      <c r="D375" t="s">
        <v>134</v>
      </c>
      <c r="E375">
        <f>ROUND(H375*0.2,0)</f>
        <v>692972</v>
      </c>
      <c r="F375" s="6">
        <v>0.2</v>
      </c>
      <c r="G375" t="s">
        <v>102</v>
      </c>
      <c r="H375" s="3">
        <f>'[16]2021 Census England'!$B$30</f>
        <v>3464859</v>
      </c>
    </row>
    <row r="376" spans="1:8">
      <c r="A376" t="s">
        <v>105</v>
      </c>
      <c r="B376" t="s">
        <v>106</v>
      </c>
      <c r="C376" t="s">
        <v>103</v>
      </c>
      <c r="D376" t="s">
        <v>133</v>
      </c>
      <c r="E376">
        <f>ROUND(H376*0.2,0)</f>
        <v>274460</v>
      </c>
      <c r="F376" s="6">
        <v>0.2</v>
      </c>
      <c r="G376" t="s">
        <v>103</v>
      </c>
      <c r="H376" s="3">
        <f>'[16]2021 Census England'!$B$31</f>
        <v>1372301</v>
      </c>
    </row>
    <row r="377" spans="1:8">
      <c r="A377" t="s">
        <v>105</v>
      </c>
      <c r="B377" t="s">
        <v>106</v>
      </c>
      <c r="C377" t="s">
        <v>103</v>
      </c>
      <c r="D377" t="s">
        <v>134</v>
      </c>
      <c r="E377">
        <f>ROUND(H377*0.2,0)</f>
        <v>274460</v>
      </c>
      <c r="F377" s="6">
        <v>0.2</v>
      </c>
      <c r="G377" t="s">
        <v>103</v>
      </c>
      <c r="H377" s="3">
        <f>'[16]2021 Census England'!$B$31</f>
        <v>1372301</v>
      </c>
    </row>
  </sheetData>
  <pageMargins left="0.7" right="0.7" top="0.75" bottom="0.75" header="0.3" footer="0.3"/>
  <headerFooter scaleWithDoc="1" alignWithMargins="0" differentFirst="0" differentOddEven="0"/>
  <extLst/>
</worksheet>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HUXLEY, Lee</dc:creator>
  <cp:keywords/>
  <cp:lastModifiedBy>Mr Jonathan Mylward</cp:lastModifiedBy>
  <dcterms:created xsi:type="dcterms:W3CDTF">2023-11-01T09:16:31Z</dcterms:created>
  <dcterms:modified xsi:type="dcterms:W3CDTF">2024-02-07T11:27:05Z</dcterms:modified>
  <dc:subject/>
  <dc:title>older people loneliness data</dc:title>
</cp:coreProperties>
</file>

<file path=docProps/custom.xml><?xml version="1.0" encoding="utf-8"?>
<Properties xmlns:vt="http://schemas.openxmlformats.org/officeDocument/2006/docPropsVTypes" xmlns="http://schemas.openxmlformats.org/officeDocument/2006/custom-properties"/>
</file>